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2.168.1.100\Shared\ФинДеп\IR_ПАО ЮГК\Data book\"/>
    </mc:Choice>
  </mc:AlternateContent>
  <bookViews>
    <workbookView xWindow="0" yWindow="0" windowWidth="21600" windowHeight="9690"/>
  </bookViews>
  <sheets>
    <sheet name="Title" sheetId="8" r:id="rId1"/>
    <sheet name="Ключевые метрики" sheetId="9" r:id="rId2"/>
    <sheet name="ОФП" sheetId="3" r:id="rId3"/>
    <sheet name="ОПУ" sheetId="2" r:id="rId4"/>
    <sheet name="ОДДС" sheetId="1" r:id="rId5"/>
    <sheet name="ОИК" sheetId="5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cashflow">'[1]Список статей '!$B$244:$B$301</definedName>
    <definedName name="CF">[2]Справочники!#REF!</definedName>
    <definedName name="OBS">[2]Справочники!$A$144:$A$152</definedName>
    <definedName name="OCF">[2]Справочники!$A$507:$A$508</definedName>
    <definedName name="OE">'[3]ВГО (2019-Y) Группа'!$B$2:$B$52</definedName>
    <definedName name="OpBS">[2]Справочники!#REF!</definedName>
    <definedName name="OpCF">[2]Справочники!#REF!</definedName>
    <definedName name="Oper">[2]Справочники!$F$3:$F$352</definedName>
    <definedName name="OSP">[2]Справочники!$F$3:$F$352</definedName>
    <definedName name="PLandBS">[2]Справочники!$A$153:$A$506</definedName>
    <definedName name="StrFO">[2]Справочники!$A$153:$A$508</definedName>
    <definedName name="Автор">'[4]ВГО (2019-Y) Группа'!$K$2:$K$7</definedName>
    <definedName name="Аналитика">#REF!</definedName>
    <definedName name="АналитикаДанных">#REF!</definedName>
    <definedName name="АналитикаДанных_АналитикаДанных_Подвал">'[5]Сводный Source R'!#REF!</definedName>
    <definedName name="АналитикаДанных_Подвал">'[5]Сводный Source R'!#REF!</definedName>
    <definedName name="АналитикаДанных_Шапка">#REF!</definedName>
    <definedName name="Баланс">[2]Справочники!#REF!</definedName>
    <definedName name="БалансОПУ">'[1]Список статей '!$B$2:$B$243</definedName>
    <definedName name="ВО">[2]Справочники!#REF!</definedName>
    <definedName name="мсфо">'[6]IFRS_BS_PL (2018-Y)_АТ - ок'!$V$2:$V$524</definedName>
    <definedName name="Наименование_статьи_доходов_расходов_КПС___список_для_перечня_непроведенных_корректировок">'[7]Счета КПС'!$E$1:$E$589</definedName>
    <definedName name="_xlnm.Print_Area" localSheetId="0">Title!$A$1:$N$37</definedName>
    <definedName name="ОЕ">'[6]IFRS_BS_PL (2018-Y)_АТ - ок'!$B$2:$B$74</definedName>
    <definedName name="П">[2]Справочники!#REF!</definedName>
    <definedName name="Покупки">[2]Справочники!#REF!</definedName>
    <definedName name="Продажи">[2]Справочники!#REF!</definedName>
    <definedName name="Статьи_ОПУ">'[8]Счета КПС'!$I$2:$I$505</definedName>
    <definedName name="Строки_бухгалтерской_отчетности">'[4]ВГО (2019-Y) Группа'!$V$3:$V$525</definedName>
    <definedName name="СчетаАФК">'[7]Счета АФК'!#REF!</definedName>
    <definedName name="СчетКПСбаланс">'[7]Счета КПС'!$A$2:$A$5</definedName>
    <definedName name="Увеличение_КЗ">'[7]Счета АФК'!$K$1:$K$2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9" i="1" l="1"/>
  <c r="L52" i="1"/>
  <c r="L40" i="1"/>
  <c r="L27" i="1"/>
  <c r="L30" i="1" s="1"/>
  <c r="D9" i="1" l="1"/>
  <c r="D38" i="1"/>
  <c r="G43" i="1"/>
  <c r="F43" i="1"/>
  <c r="L8" i="2" l="1"/>
  <c r="L11" i="2" s="1"/>
  <c r="L17" i="2" s="1"/>
  <c r="L19" i="2" s="1"/>
  <c r="J56" i="3"/>
  <c r="J58" i="3" s="1"/>
  <c r="J46" i="3"/>
  <c r="I46" i="3"/>
  <c r="G46" i="3"/>
  <c r="F46" i="3"/>
  <c r="E46" i="3"/>
  <c r="D46" i="3"/>
  <c r="C46" i="3"/>
  <c r="J37" i="3"/>
  <c r="J60" i="3" s="1"/>
  <c r="J35" i="3"/>
  <c r="J26" i="3"/>
  <c r="J16" i="3"/>
  <c r="J28" i="3" s="1"/>
  <c r="G13" i="9" l="1"/>
  <c r="F13" i="9"/>
  <c r="E13" i="9"/>
  <c r="D13" i="9"/>
  <c r="C13" i="9"/>
  <c r="G39" i="5" l="1"/>
  <c r="E39" i="5"/>
  <c r="D39" i="5"/>
  <c r="C39" i="5"/>
  <c r="G33" i="5"/>
  <c r="E33" i="5"/>
  <c r="D33" i="5"/>
  <c r="C33" i="5"/>
  <c r="F42" i="5"/>
  <c r="H42" i="5" s="1"/>
  <c r="F41" i="5"/>
  <c r="H41" i="5" s="1"/>
  <c r="F40" i="5"/>
  <c r="H40" i="5" s="1"/>
  <c r="F38" i="5"/>
  <c r="H38" i="5" s="1"/>
  <c r="F35" i="5"/>
  <c r="H35" i="5" s="1"/>
  <c r="F34" i="5"/>
  <c r="H34" i="5" s="1"/>
  <c r="F32" i="5"/>
  <c r="H32" i="5" s="1"/>
  <c r="G26" i="5"/>
  <c r="E26" i="5"/>
  <c r="D26" i="5"/>
  <c r="C26" i="5"/>
  <c r="F21" i="5"/>
  <c r="H21" i="5" s="1"/>
  <c r="F20" i="5"/>
  <c r="H20" i="5" s="1"/>
  <c r="G19" i="5"/>
  <c r="F18" i="5"/>
  <c r="H18" i="5" s="1"/>
  <c r="F17" i="5"/>
  <c r="H17" i="5" s="1"/>
  <c r="E19" i="5"/>
  <c r="F19" i="5" s="1"/>
  <c r="F14" i="5"/>
  <c r="H14" i="5" s="1"/>
  <c r="F13" i="5"/>
  <c r="H13" i="5" s="1"/>
  <c r="F12" i="5"/>
  <c r="H12" i="5" s="1"/>
  <c r="D15" i="5"/>
  <c r="D22" i="5" s="1"/>
  <c r="C15" i="5"/>
  <c r="C22" i="5" s="1"/>
  <c r="E15" i="5"/>
  <c r="G11" i="5"/>
  <c r="G15" i="5" s="1"/>
  <c r="E11" i="5"/>
  <c r="D11" i="5"/>
  <c r="C11" i="5"/>
  <c r="F10" i="5"/>
  <c r="H10" i="5" s="1"/>
  <c r="F8" i="5"/>
  <c r="H8" i="5" s="1"/>
  <c r="F59" i="1"/>
  <c r="D30" i="5" l="1"/>
  <c r="D36" i="5" s="1"/>
  <c r="D43" i="5" s="1"/>
  <c r="E22" i="5"/>
  <c r="F22" i="5" s="1"/>
  <c r="H19" i="5"/>
  <c r="G22" i="5"/>
  <c r="C30" i="5"/>
  <c r="C36" i="5" s="1"/>
  <c r="C43" i="5" s="1"/>
  <c r="F39" i="5"/>
  <c r="H39" i="5" s="1"/>
  <c r="F33" i="5"/>
  <c r="H33" i="5" s="1"/>
  <c r="F11" i="5"/>
  <c r="H11" i="5" s="1"/>
  <c r="F15" i="5"/>
  <c r="H15" i="5" s="1"/>
  <c r="H22" i="5" l="1"/>
  <c r="C59" i="1"/>
  <c r="I35" i="3" l="1"/>
  <c r="I26" i="3"/>
  <c r="I16" i="3" l="1"/>
  <c r="G16" i="3"/>
  <c r="E16" i="3"/>
  <c r="D16" i="3"/>
  <c r="C16" i="3"/>
  <c r="F16" i="3"/>
  <c r="D35" i="3"/>
  <c r="E35" i="3"/>
  <c r="F35" i="3"/>
  <c r="C35" i="3"/>
  <c r="J10" i="2"/>
  <c r="G10" i="2"/>
  <c r="F10" i="2"/>
  <c r="E10" i="2"/>
  <c r="D16" i="2"/>
  <c r="D10" i="2"/>
  <c r="C10" i="2"/>
  <c r="G4" i="9" l="1"/>
  <c r="G6" i="9" l="1"/>
  <c r="J52" i="1" l="1"/>
  <c r="K52" i="1"/>
  <c r="C52" i="1"/>
  <c r="D52" i="1"/>
  <c r="E52" i="1"/>
  <c r="F52" i="1"/>
  <c r="G8" i="2" l="1"/>
  <c r="G11" i="2" s="1"/>
  <c r="G17" i="2" s="1"/>
  <c r="G19" i="2" s="1"/>
  <c r="G7" i="9" l="1"/>
  <c r="G59" i="1"/>
  <c r="G52" i="1"/>
  <c r="G11" i="9" s="1"/>
  <c r="G40" i="1"/>
  <c r="G9" i="9" s="1"/>
  <c r="G27" i="1"/>
  <c r="G30" i="1" s="1"/>
  <c r="G8" i="9" s="1"/>
  <c r="G12" i="9" s="1"/>
  <c r="G35" i="3" l="1"/>
  <c r="G37" i="3"/>
  <c r="G56" i="3"/>
  <c r="G26" i="3"/>
  <c r="G28" i="3" s="1"/>
  <c r="G58" i="3" l="1"/>
  <c r="G60" i="3"/>
  <c r="G14" i="9"/>
  <c r="K40" i="1" l="1"/>
  <c r="J40" i="1"/>
  <c r="K27" i="1"/>
  <c r="K30" i="1" s="1"/>
  <c r="K8" i="2"/>
  <c r="K11" i="2" s="1"/>
  <c r="K17" i="2" s="1"/>
  <c r="K19" i="2" s="1"/>
  <c r="I56" i="3"/>
  <c r="I37" i="3"/>
  <c r="I28" i="3"/>
  <c r="I60" i="3" l="1"/>
  <c r="I58" i="3"/>
  <c r="G30" i="5"/>
  <c r="G36" i="5" s="1"/>
  <c r="F29" i="5"/>
  <c r="H29" i="5" s="1"/>
  <c r="F28" i="5"/>
  <c r="H28" i="5" s="1"/>
  <c r="F27" i="5"/>
  <c r="H27" i="5" s="1"/>
  <c r="F26" i="5"/>
  <c r="H26" i="5" s="1"/>
  <c r="F25" i="5"/>
  <c r="H25" i="5" s="1"/>
  <c r="F24" i="5"/>
  <c r="H24" i="5" s="1"/>
  <c r="E30" i="5"/>
  <c r="E36" i="5" s="1"/>
  <c r="E43" i="5" s="1"/>
  <c r="E59" i="1"/>
  <c r="F11" i="9"/>
  <c r="F40" i="1"/>
  <c r="F9" i="9" s="1"/>
  <c r="F27" i="1"/>
  <c r="F30" i="1" s="1"/>
  <c r="F8" i="9" s="1"/>
  <c r="F43" i="5" l="1"/>
  <c r="F36" i="5"/>
  <c r="H36" i="5" s="1"/>
  <c r="G43" i="5"/>
  <c r="F30" i="5"/>
  <c r="F4" i="9"/>
  <c r="F56" i="3"/>
  <c r="E56" i="3"/>
  <c r="F37" i="3"/>
  <c r="F26" i="3"/>
  <c r="E26" i="3"/>
  <c r="F8" i="2"/>
  <c r="F11" i="2" s="1"/>
  <c r="F17" i="2" s="1"/>
  <c r="F19" i="2" s="1"/>
  <c r="H43" i="5" l="1"/>
  <c r="F58" i="3"/>
  <c r="F60" i="3" s="1"/>
  <c r="F7" i="9"/>
  <c r="F6" i="9"/>
  <c r="H30" i="5"/>
  <c r="F28" i="3"/>
  <c r="F14" i="9"/>
  <c r="F12" i="9"/>
  <c r="J59" i="1" l="1"/>
  <c r="J27" i="1"/>
  <c r="E40" i="1"/>
  <c r="E27" i="1"/>
  <c r="E30" i="1" s="1"/>
  <c r="J30" i="1" l="1"/>
  <c r="J8" i="2" l="1"/>
  <c r="J11" i="2" s="1"/>
  <c r="J17" i="2" s="1"/>
  <c r="J19" i="2" s="1"/>
  <c r="E8" i="2"/>
  <c r="E11" i="2" s="1"/>
  <c r="E17" i="2" s="1"/>
  <c r="E19" i="2" s="1"/>
  <c r="E37" i="3"/>
  <c r="E9" i="9" l="1"/>
  <c r="E11" i="9"/>
  <c r="E7" i="9"/>
  <c r="E4" i="9"/>
  <c r="E12" i="9" l="1"/>
  <c r="E6" i="9" l="1"/>
  <c r="E28" i="3"/>
  <c r="D59" i="1"/>
  <c r="E58" i="3" l="1"/>
  <c r="E60" i="3" s="1"/>
  <c r="E14" i="9"/>
  <c r="C40" i="1" l="1"/>
  <c r="D40" i="1"/>
  <c r="C27" i="1"/>
  <c r="C30" i="1" s="1"/>
  <c r="D27" i="1"/>
  <c r="D30" i="1" s="1"/>
  <c r="C8" i="2"/>
  <c r="D8" i="2"/>
  <c r="C56" i="3"/>
  <c r="D56" i="3"/>
  <c r="C37" i="3"/>
  <c r="D37" i="3"/>
  <c r="C26" i="3"/>
  <c r="D26" i="3"/>
  <c r="D58" i="3" l="1"/>
  <c r="D60" i="3" s="1"/>
  <c r="C58" i="3"/>
  <c r="C60" i="3" s="1"/>
  <c r="C11" i="2"/>
  <c r="C17" i="2" s="1"/>
  <c r="C19" i="2" s="1"/>
  <c r="D11" i="2"/>
  <c r="D17" i="2" s="1"/>
  <c r="D19" i="2" s="1"/>
  <c r="D28" i="3"/>
  <c r="C28" i="3"/>
  <c r="C8" i="9"/>
  <c r="C9" i="9"/>
  <c r="C11" i="9"/>
  <c r="D11" i="9"/>
  <c r="D9" i="9"/>
  <c r="D8" i="9"/>
  <c r="D12" i="9" l="1"/>
  <c r="C12" i="9"/>
  <c r="C7" i="9" l="1"/>
  <c r="D7" i="9"/>
  <c r="D14" i="9"/>
  <c r="C4" i="9"/>
  <c r="D4" i="9"/>
  <c r="C6" i="9" l="1"/>
  <c r="C14" i="9"/>
  <c r="D6" i="9"/>
  <c r="K59" i="1" l="1"/>
</calcChain>
</file>

<file path=xl/sharedStrings.xml><?xml version="1.0" encoding="utf-8"?>
<sst xmlns="http://schemas.openxmlformats.org/spreadsheetml/2006/main" count="208" uniqueCount="157">
  <si>
    <t xml:space="preserve"> </t>
  </si>
  <si>
    <t>Additional paid-in capital</t>
  </si>
  <si>
    <t>Retained earnings</t>
  </si>
  <si>
    <t>2021</t>
  </si>
  <si>
    <t>2022</t>
  </si>
  <si>
    <t>2023</t>
  </si>
  <si>
    <t>d.yakovlev@ugold.ru</t>
  </si>
  <si>
    <t xml:space="preserve"> +7 985 244 14 78</t>
  </si>
  <si>
    <t>Содержание</t>
  </si>
  <si>
    <t>Отчет о движении денежных средств</t>
  </si>
  <si>
    <t>IR контакты</t>
  </si>
  <si>
    <t>Начальник отдела по связям с инвесторами</t>
  </si>
  <si>
    <t>Дмитрий Яковлев</t>
  </si>
  <si>
    <t>Дополнительные ссылки</t>
  </si>
  <si>
    <t>Презентация инвесторам</t>
  </si>
  <si>
    <t>Выручка</t>
  </si>
  <si>
    <t>Себестоимость реализации</t>
  </si>
  <si>
    <t>Валовая прибыль</t>
  </si>
  <si>
    <t>Общие и административные расходы</t>
  </si>
  <si>
    <t>Прочие операционные (расходы)/доходы, нетто</t>
  </si>
  <si>
    <t>Операционная прибыль</t>
  </si>
  <si>
    <t>Финансовые доходы</t>
  </si>
  <si>
    <t>Финансовые расходы</t>
  </si>
  <si>
    <t>Курсовые разницы, нетто</t>
  </si>
  <si>
    <t>Обесценение финансовых вложений</t>
  </si>
  <si>
    <t>Доля в прочем совокупном убытке ассоциированной организации</t>
  </si>
  <si>
    <t>Изменение справедливой стоимости финансовых активов</t>
  </si>
  <si>
    <t>(в миллионах российских рублей, если не указано иное)</t>
  </si>
  <si>
    <t>АКТИВЫ</t>
  </si>
  <si>
    <t>ВНЕОБОРОТНЫЕ АКТИВЫ:</t>
  </si>
  <si>
    <t>Основные средства</t>
  </si>
  <si>
    <t>Активы, связанные с оценкой и разведкой</t>
  </si>
  <si>
    <t>Инвестиционное имущество</t>
  </si>
  <si>
    <t>Инвестиции в ассоциированную организацию</t>
  </si>
  <si>
    <t>Активы в форме права пользования</t>
  </si>
  <si>
    <t>Запасы</t>
  </si>
  <si>
    <t>Займы выданные</t>
  </si>
  <si>
    <t>Итого внеоборотные активы</t>
  </si>
  <si>
    <t>ОБОРОТНЫЕ АКТИВЫ:</t>
  </si>
  <si>
    <t>Торговая и прочая дебиторская задолженность</t>
  </si>
  <si>
    <t>НДС к возмещению</t>
  </si>
  <si>
    <t>Предоплата по налогу на прибыль</t>
  </si>
  <si>
    <t>Инвестиции в финансовые активы</t>
  </si>
  <si>
    <t>Денежные средства и их эквиваленты</t>
  </si>
  <si>
    <t>Итого оборотные активы</t>
  </si>
  <si>
    <t>ИТОГО АКТИВЫ</t>
  </si>
  <si>
    <t>КАПИТАЛ И ОБЯЗАТЕЛЬСТВА</t>
  </si>
  <si>
    <t>КАПИТАЛ И РЕЗЕРВЫ:</t>
  </si>
  <si>
    <t>Уставный капитал</t>
  </si>
  <si>
    <t>Добавочный капитал</t>
  </si>
  <si>
    <t>Нераспределенная прибыль</t>
  </si>
  <si>
    <t>Капитал, относящийся к акционерам материнской компании</t>
  </si>
  <si>
    <t>Неконтролирующие доли участия</t>
  </si>
  <si>
    <t>Итого капитал</t>
  </si>
  <si>
    <t>ДОЛГОСРОЧНЫЕ ОБЯЗАТЕЛЬСТВА:</t>
  </si>
  <si>
    <t>Кредиты и займы</t>
  </si>
  <si>
    <t>Обязательства по аренде</t>
  </si>
  <si>
    <t>Отложенные налоговые обязательства</t>
  </si>
  <si>
    <t>Обязательства по восстановлению окружающей среды</t>
  </si>
  <si>
    <t>Итого долгосрочные обязательства</t>
  </si>
  <si>
    <t>КРАТКОСРОЧНЫЕ ОБЯЗАТЕЛЬСТВА:</t>
  </si>
  <si>
    <t>Торговая и прочая кредиторская задолженность</t>
  </si>
  <si>
    <t>Задолженность по дивидендам</t>
  </si>
  <si>
    <t>Оценочные обязательства</t>
  </si>
  <si>
    <t>Обязательства по налогу на прибыль</t>
  </si>
  <si>
    <t>Итого краткосрочные обязательства</t>
  </si>
  <si>
    <t>ИТОГО ОБЯЗАТЕЛЬСТВА</t>
  </si>
  <si>
    <t>ИТОГО КАПИТАЛ И ОБЯЗАТЕЛЬСТВА</t>
  </si>
  <si>
    <t>Отложенные налоговые активы</t>
  </si>
  <si>
    <t>Облигации</t>
  </si>
  <si>
    <t>30 июня,
2023</t>
  </si>
  <si>
    <t>Активы для продажи</t>
  </si>
  <si>
    <t>Отчет о финансовом положении</t>
  </si>
  <si>
    <t>Движение денежных средств по операционной деятельности</t>
  </si>
  <si>
    <t>Корректировки:</t>
  </si>
  <si>
    <t>Амортизация внеоборотных активов</t>
  </si>
  <si>
    <t>Неденежные изменения в оценочных обязательствах</t>
  </si>
  <si>
    <t>Изменение чистой цены возможной реализации отвалов низкосортной руды и кучного выщелачивания</t>
  </si>
  <si>
    <t>Прочие неденежные расходы</t>
  </si>
  <si>
    <t>Изменения в оборотном капитале:</t>
  </si>
  <si>
    <t>Изменение запасов</t>
  </si>
  <si>
    <t>Изменение торговой и прочей дебиторской задолженности</t>
  </si>
  <si>
    <t>Изменение НДС к возмещению</t>
  </si>
  <si>
    <t>Изменение оценочных обязательств</t>
  </si>
  <si>
    <t>Движение денежных средств от операционной деятельности</t>
  </si>
  <si>
    <t>Проценты уплаченные</t>
  </si>
  <si>
    <t>Налог на прибыль уплаченный</t>
  </si>
  <si>
    <t>Движение денежных средств по инвестиционной деятельности:</t>
  </si>
  <si>
    <t>Приобретение основных средств</t>
  </si>
  <si>
    <t>Поступления от продажи основных средств</t>
  </si>
  <si>
    <t>Проценты полученные</t>
  </si>
  <si>
    <t>Чистые денежные средства, полученные от инвестиционной деятельности</t>
  </si>
  <si>
    <t>Движение денежных средств по финансовой деятельности:</t>
  </si>
  <si>
    <t>Поступления от кредитов и займов</t>
  </si>
  <si>
    <t>Погашение кредитов и займов</t>
  </si>
  <si>
    <t>Погашение обязательств по аренде</t>
  </si>
  <si>
    <t>Выплаты денежных средств в пользу акционера</t>
  </si>
  <si>
    <t>Дивиденды выплаченные</t>
  </si>
  <si>
    <t>Прочие поступления</t>
  </si>
  <si>
    <t>Чистые денежные средства от финансовой деятельности</t>
  </si>
  <si>
    <t>Чистое увеличение/(уменьшение) денежных средств и их эквивалентов</t>
  </si>
  <si>
    <t>Денежные средства и их эквиваленты на начало года</t>
  </si>
  <si>
    <t>Влияние пересчета валют на денежные средства и их эквиваленты</t>
  </si>
  <si>
    <t>Поступления от эмиссии и размещения акций</t>
  </si>
  <si>
    <t>Восстановление убытка/(убыток) от обесценения основных средств</t>
  </si>
  <si>
    <t>Затраты по сделкам, связанным с размещением акций</t>
  </si>
  <si>
    <t>Прибыль/(убыток) до налогообложения</t>
  </si>
  <si>
    <t>EBITDA</t>
  </si>
  <si>
    <t>EBITDA margin (%)</t>
  </si>
  <si>
    <t>Итого</t>
  </si>
  <si>
    <t>Итого 
капитал</t>
  </si>
  <si>
    <t>Баланс на 1 января 2019 года</t>
  </si>
  <si>
    <t>Прибыль за год</t>
  </si>
  <si>
    <t>Итого совокупный доход</t>
  </si>
  <si>
    <t>Распределения дохода в пользу акционера, за вычетом налога на прибыль</t>
  </si>
  <si>
    <t>Дивиденды</t>
  </si>
  <si>
    <t>Баланс на 31 декабря 2019 года</t>
  </si>
  <si>
    <t>Баланс на 31 декабря 2020 года</t>
  </si>
  <si>
    <t>Баланс на 31 декабря 2021 года</t>
  </si>
  <si>
    <t>Убыток за год</t>
  </si>
  <si>
    <t>Отмена распределения прибыли на дивиденды</t>
  </si>
  <si>
    <t>Баланс на 31 декабря 2022 года</t>
  </si>
  <si>
    <t>Баланс на 31 декабря 2023 года</t>
  </si>
  <si>
    <t>Ключевые метрики</t>
  </si>
  <si>
    <t>Чистый долг</t>
  </si>
  <si>
    <t>Чистый долг/EBITDA (x)</t>
  </si>
  <si>
    <t>Чистые денежные средства, использованные в инвестиционных целях</t>
  </si>
  <si>
    <t>Чистые денежные средства, полученные от операционной активности</t>
  </si>
  <si>
    <t>Свободный денежный поток</t>
  </si>
  <si>
    <t>Ролик Т-Банк "Едем разбираться"</t>
  </si>
  <si>
    <t>Отчет о прибыли или убытке</t>
  </si>
  <si>
    <t>Отчет об изменениях в собственном капитале</t>
  </si>
  <si>
    <t>Капитальные вложения</t>
  </si>
  <si>
    <t>30 июня,
2024</t>
  </si>
  <si>
    <t>6M 2022</t>
  </si>
  <si>
    <t>6M 2023</t>
  </si>
  <si>
    <t>6М 2024</t>
  </si>
  <si>
    <t>Финансовые расходы от ассоциированной организации</t>
  </si>
  <si>
    <t>(Расходы)/доходы по налогу на прибыль</t>
  </si>
  <si>
    <t>Чистая прибыль/(убыток) за период</t>
  </si>
  <si>
    <t>6M 2024</t>
  </si>
  <si>
    <r>
      <t xml:space="preserve">Затраты по сделкам, связанным с размещением акций, за вычетом </t>
    </r>
    <r>
      <rPr>
        <sz val="9"/>
        <color theme="1"/>
        <rFont val="Franklin Gothic Book"/>
        <family val="2"/>
        <charset val="204"/>
      </rPr>
      <t>налога на прибыль</t>
    </r>
  </si>
  <si>
    <t>Расчеты с акционером</t>
  </si>
  <si>
    <t>Изменение резерва под налог на прибыль, относящийся к распределениям дохода акционеру</t>
  </si>
  <si>
    <t>Изменение активов, связанных с разведкой и оценкой</t>
  </si>
  <si>
    <t>Денежные средства и их эквиваленты на конец периода</t>
  </si>
  <si>
    <t>Приобретение финансовых активов</t>
  </si>
  <si>
    <t xml:space="preserve">Погашение займов выданных </t>
  </si>
  <si>
    <t>Отчет о прибыли или убытке и прочем совокупном доходе</t>
  </si>
  <si>
    <t xml:space="preserve">Изменение торговой и прочей кредиторской задолженности </t>
  </si>
  <si>
    <t>Изменение резерва по кредитным убыткам</t>
  </si>
  <si>
    <t>Чистая прибыль/(убыток)</t>
  </si>
  <si>
    <r>
      <t>Чистые денежные средства, полученные от о</t>
    </r>
    <r>
      <rPr>
        <b/>
        <sz val="9"/>
        <color theme="1"/>
        <rFont val="Franklin Gothic Book"/>
        <family val="2"/>
        <charset val="204"/>
      </rPr>
      <t>перационной деятельности</t>
    </r>
  </si>
  <si>
    <t>(Прибыль)/убыток от выбытия основных средств и инвестиционной недвижимости</t>
  </si>
  <si>
    <t>Расходы по активам, связанным с разведкой и оценкой</t>
  </si>
  <si>
    <t>Поступления от облигаций</t>
  </si>
  <si>
    <r>
      <t>Увеличение акционерного</t>
    </r>
    <r>
      <rPr>
        <sz val="7.2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капитала и эмиссионный доход от размещения акций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</si>
</sst>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_-;\-* #,##0.00_-;_-* &quot;-&quot;??_-;_-@_-"/>
    <numFmt numFmtId="165" formatCode="#,###;\(#,###\);\-"/>
    <numFmt numFmtId="166" formatCode="###,000"/>
    <numFmt numFmtId="167" formatCode="_-* #,##0.00_р_._-;\-* #,##0.00_р_._-;_-* &quot;-&quot;??_р_._-;_-@_-"/>
    <numFmt numFmtId="168" formatCode="_-* #,##0\ _₽_-;\-* #,##0\ _₽_-;_-* &quot;-&quot;??\ _₽_-;_-@_-"/>
    <numFmt numFmtId="169" formatCode="#,###.00;\(#,###.00\);\-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8"/>
      <color rgb="FF1F497D"/>
      <name val="Verdana"/>
      <family val="2"/>
      <charset val="204"/>
    </font>
    <font>
      <sz val="8"/>
      <color rgb="FF1F497D"/>
      <name val="Verdana"/>
      <family val="2"/>
      <charset val="204"/>
    </font>
    <font>
      <sz val="8"/>
      <color rgb="FF000000"/>
      <name val="Verdana"/>
      <family val="2"/>
      <charset val="204"/>
    </font>
    <font>
      <b/>
      <sz val="8"/>
      <color rgb="FF00CC00"/>
      <name val="Verdana"/>
      <family val="2"/>
      <charset val="204"/>
    </font>
    <font>
      <b/>
      <sz val="8"/>
      <color rgb="FF33CC33"/>
      <name val="Verdana"/>
      <family val="2"/>
      <charset val="204"/>
    </font>
    <font>
      <b/>
      <sz val="8"/>
      <color rgb="FFFF9900"/>
      <name val="Verdana"/>
      <family val="2"/>
      <charset val="204"/>
    </font>
    <font>
      <b/>
      <sz val="8"/>
      <color rgb="FFFF0000"/>
      <name val="Verdana"/>
      <family val="2"/>
      <charset val="204"/>
    </font>
    <font>
      <sz val="8"/>
      <color rgb="FF000000"/>
      <name val="Arial"/>
      <family val="2"/>
      <charset val="204"/>
    </font>
    <font>
      <i/>
      <sz val="8"/>
      <color rgb="FF000000"/>
      <name val="Verdana"/>
      <family val="2"/>
      <charset val="204"/>
    </font>
    <font>
      <b/>
      <i/>
      <sz val="8"/>
      <color rgb="FF000000"/>
      <name val="Verdana"/>
      <family val="2"/>
      <charset val="204"/>
    </font>
    <font>
      <b/>
      <i/>
      <sz val="8"/>
      <color rgb="FF1F497D"/>
      <name val="Verdana"/>
      <family val="2"/>
      <charset val="204"/>
    </font>
    <font>
      <i/>
      <sz val="8"/>
      <color rgb="FF1F497D"/>
      <name val="Verdana"/>
      <family val="2"/>
      <charset val="204"/>
    </font>
    <font>
      <sz val="10"/>
      <name val="Arial Cyr"/>
      <charset val="204"/>
    </font>
    <font>
      <sz val="8"/>
      <color theme="1"/>
      <name val="Arial"/>
      <family val="2"/>
      <charset val="204"/>
    </font>
    <font>
      <sz val="12"/>
      <color theme="1"/>
      <name val="Times New Roman"/>
      <family val="2"/>
      <charset val="204"/>
    </font>
    <font>
      <b/>
      <sz val="11"/>
      <color indexed="9"/>
      <name val="Calibri"/>
      <family val="2"/>
    </font>
    <font>
      <sz val="9"/>
      <color theme="1"/>
      <name val="Franklin Gothic Book"/>
      <family val="2"/>
      <charset val="204"/>
    </font>
    <font>
      <i/>
      <sz val="9"/>
      <color theme="9" tint="-0.249977111117893"/>
      <name val="Franklin Gothic Book"/>
      <family val="2"/>
      <charset val="204"/>
    </font>
    <font>
      <b/>
      <sz val="9"/>
      <color theme="1"/>
      <name val="Franklin Gothic Book"/>
      <family val="2"/>
      <charset val="204"/>
    </font>
    <font>
      <i/>
      <sz val="8"/>
      <color theme="1"/>
      <name val="Franklin Gothic Book"/>
      <family val="2"/>
      <charset val="204"/>
    </font>
    <font>
      <b/>
      <sz val="9"/>
      <name val="Franklin Gothic Book"/>
      <family val="2"/>
      <charset val="204"/>
    </font>
    <font>
      <u/>
      <sz val="9"/>
      <color theme="10"/>
      <name val="Franklin Gothic Book"/>
      <family val="2"/>
      <charset val="204"/>
    </font>
    <font>
      <i/>
      <sz val="9"/>
      <color theme="1"/>
      <name val="Franklin Gothic Book"/>
      <family val="2"/>
      <charset val="204"/>
    </font>
    <font>
      <sz val="9"/>
      <color theme="9" tint="-0.249977111117893"/>
      <name val="Franklin Gothic Book"/>
      <family val="2"/>
      <charset val="204"/>
    </font>
    <font>
      <sz val="9"/>
      <name val="Franklin Gothic Book"/>
      <family val="2"/>
      <charset val="204"/>
    </font>
    <font>
      <i/>
      <sz val="9"/>
      <name val="Franklin Gothic Book"/>
      <family val="2"/>
      <charset val="204"/>
    </font>
    <font>
      <sz val="11"/>
      <color theme="1"/>
      <name val="Franklin Gothic Book"/>
      <family val="2"/>
      <charset val="204"/>
    </font>
    <font>
      <b/>
      <i/>
      <sz val="9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u/>
      <sz val="11"/>
      <color theme="10"/>
      <name val="Franklin Gothic Book"/>
      <family val="2"/>
      <charset val="204"/>
    </font>
    <font>
      <b/>
      <sz val="9"/>
      <color theme="7" tint="-0.249977111117893"/>
      <name val="Franklin Gothic Book"/>
      <family val="2"/>
      <charset val="204"/>
    </font>
    <font>
      <i/>
      <sz val="9"/>
      <color theme="7" tint="-0.249977111117893"/>
      <name val="Franklin Gothic Book"/>
      <family val="2"/>
      <charset val="204"/>
    </font>
    <font>
      <b/>
      <sz val="12"/>
      <color theme="7"/>
      <name val="Calibri"/>
      <family val="2"/>
      <charset val="204"/>
    </font>
    <font>
      <u/>
      <sz val="12"/>
      <color theme="10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14"/>
      <color theme="7"/>
      <name val="Calibri"/>
      <family val="2"/>
      <charset val="204"/>
    </font>
    <font>
      <b/>
      <i/>
      <sz val="9"/>
      <color rgb="FFFF0000"/>
      <name val="Franklin Gothic Book"/>
      <family val="2"/>
      <charset val="204"/>
    </font>
    <font>
      <sz val="7.2"/>
      <name val="Franklin Gothic Book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BE5F1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rgb="FF4F81BD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theme="9" tint="-0.249977111117893"/>
      </bottom>
      <diagonal/>
    </border>
    <border>
      <left style="thin">
        <color auto="1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 style="thin">
        <color theme="9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/>
      <bottom style="thin">
        <color theme="7" tint="-0.249977111117893"/>
      </bottom>
      <diagonal/>
    </border>
    <border>
      <left style="thin">
        <color theme="9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9" tint="-0.249977111117893"/>
      </left>
      <right/>
      <top/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9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thin">
        <color theme="7" tint="-0.249977111117893"/>
      </top>
      <bottom/>
      <diagonal/>
    </border>
    <border>
      <left style="medium">
        <color theme="9" tint="-0.249977111117893"/>
      </left>
      <right/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9" tint="-0.249977111117893"/>
      </left>
      <right/>
      <top style="medium">
        <color theme="7" tint="-0.249977111117893"/>
      </top>
      <bottom style="double">
        <color theme="7" tint="-0.249977111117893"/>
      </bottom>
      <diagonal/>
    </border>
    <border>
      <left/>
      <right/>
      <top style="medium">
        <color theme="7" tint="-0.249977111117893"/>
      </top>
      <bottom style="double">
        <color theme="7" tint="-0.249977111117893"/>
      </bottom>
      <diagonal/>
    </border>
    <border>
      <left style="thin">
        <color theme="9" tint="-0.249977111117893"/>
      </left>
      <right/>
      <top style="thin">
        <color theme="7" tint="-0.249977111117893"/>
      </top>
      <bottom style="double">
        <color theme="7" tint="-0.249977111117893"/>
      </bottom>
      <diagonal/>
    </border>
    <border>
      <left/>
      <right/>
      <top style="thin">
        <color theme="7" tint="-0.249977111117893"/>
      </top>
      <bottom style="double">
        <color theme="7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double">
        <color theme="7" tint="-0.249977111117893"/>
      </bottom>
      <diagonal/>
    </border>
    <border>
      <left/>
      <right/>
      <top style="thin">
        <color theme="9" tint="-0.249977111117893"/>
      </top>
      <bottom style="double">
        <color theme="7" tint="-0.249977111117893"/>
      </bottom>
      <diagonal/>
    </border>
    <border>
      <left style="thin">
        <color theme="9" tint="-0.249977111117893"/>
      </left>
      <right/>
      <top/>
      <bottom style="double">
        <color theme="7" tint="-0.249977111117893"/>
      </bottom>
      <diagonal/>
    </border>
    <border>
      <left/>
      <right/>
      <top/>
      <bottom style="double">
        <color theme="7" tint="-0.249977111117893"/>
      </bottom>
      <diagonal/>
    </border>
  </borders>
  <cellStyleXfs count="28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6" fillId="0" borderId="0"/>
    <xf numFmtId="0" fontId="1" fillId="0" borderId="0"/>
    <xf numFmtId="164" fontId="4" fillId="0" borderId="0" applyFont="0" applyFill="0" applyBorder="0" applyAlignment="0" applyProtection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5" borderId="3" applyNumberFormat="0" applyAlignment="0" applyProtection="0">
      <alignment horizontal="left" vertical="center" indent="1"/>
    </xf>
    <xf numFmtId="166" fontId="8" fillId="0" borderId="4" applyNumberFormat="0" applyProtection="0">
      <alignment horizontal="right" vertical="center"/>
    </xf>
    <xf numFmtId="166" fontId="7" fillId="0" borderId="5" applyNumberFormat="0" applyProtection="0">
      <alignment horizontal="right" vertical="center"/>
    </xf>
    <xf numFmtId="0" fontId="9" fillId="4" borderId="5" applyNumberFormat="0" applyAlignment="0" applyProtection="0">
      <alignment horizontal="left" vertical="center" indent="1"/>
    </xf>
    <xf numFmtId="0" fontId="9" fillId="6" borderId="5" applyNumberFormat="0" applyAlignment="0" applyProtection="0">
      <alignment horizontal="left" vertical="center" indent="1"/>
    </xf>
    <xf numFmtId="166" fontId="8" fillId="7" borderId="4" applyNumberFormat="0" applyBorder="0" applyProtection="0">
      <alignment horizontal="right" vertical="center"/>
    </xf>
    <xf numFmtId="0" fontId="9" fillId="4" borderId="5" applyNumberFormat="0" applyAlignment="0" applyProtection="0">
      <alignment horizontal="left" vertical="center" indent="1"/>
    </xf>
    <xf numFmtId="166" fontId="7" fillId="6" borderId="5" applyNumberFormat="0" applyProtection="0">
      <alignment horizontal="right" vertical="center"/>
    </xf>
    <xf numFmtId="166" fontId="7" fillId="7" borderId="5" applyNumberFormat="0" applyBorder="0" applyProtection="0">
      <alignment horizontal="right" vertical="center"/>
    </xf>
    <xf numFmtId="166" fontId="10" fillId="8" borderId="6" applyNumberFormat="0" applyBorder="0" applyAlignment="0" applyProtection="0">
      <alignment horizontal="right" vertical="center" indent="1"/>
    </xf>
    <xf numFmtId="166" fontId="11" fillId="9" borderId="6" applyNumberFormat="0" applyBorder="0" applyAlignment="0" applyProtection="0">
      <alignment horizontal="right" vertical="center" indent="1"/>
    </xf>
    <xf numFmtId="166" fontId="11" fillId="10" borderId="6" applyNumberFormat="0" applyBorder="0" applyAlignment="0" applyProtection="0">
      <alignment horizontal="right" vertical="center" indent="1"/>
    </xf>
    <xf numFmtId="166" fontId="12" fillId="11" borderId="6" applyNumberFormat="0" applyBorder="0" applyAlignment="0" applyProtection="0">
      <alignment horizontal="right" vertical="center" indent="1"/>
    </xf>
    <xf numFmtId="166" fontId="12" fillId="12" borderId="6" applyNumberFormat="0" applyBorder="0" applyAlignment="0" applyProtection="0">
      <alignment horizontal="right" vertical="center" indent="1"/>
    </xf>
    <xf numFmtId="166" fontId="12" fillId="13" borderId="6" applyNumberFormat="0" applyBorder="0" applyAlignment="0" applyProtection="0">
      <alignment horizontal="right" vertical="center" indent="1"/>
    </xf>
    <xf numFmtId="166" fontId="13" fillId="14" borderId="6" applyNumberFormat="0" applyBorder="0" applyAlignment="0" applyProtection="0">
      <alignment horizontal="right" vertical="center" indent="1"/>
    </xf>
    <xf numFmtId="166" fontId="13" fillId="15" borderId="6" applyNumberFormat="0" applyBorder="0" applyAlignment="0" applyProtection="0">
      <alignment horizontal="right" vertical="center" indent="1"/>
    </xf>
    <xf numFmtId="166" fontId="13" fillId="16" borderId="6" applyNumberFormat="0" applyBorder="0" applyAlignment="0" applyProtection="0">
      <alignment horizontal="right" vertical="center" indent="1"/>
    </xf>
    <xf numFmtId="0" fontId="14" fillId="0" borderId="3" applyNumberFormat="0" applyFont="0" applyFill="0" applyAlignment="0" applyProtection="0"/>
    <xf numFmtId="166" fontId="8" fillId="17" borderId="3" applyNumberFormat="0" applyAlignment="0" applyProtection="0">
      <alignment horizontal="left" vertical="center" indent="1"/>
    </xf>
    <xf numFmtId="0" fontId="7" fillId="5" borderId="5" applyNumberFormat="0" applyAlignment="0" applyProtection="0">
      <alignment horizontal="left" vertical="center" indent="1"/>
    </xf>
    <xf numFmtId="0" fontId="9" fillId="18" borderId="3" applyNumberFormat="0" applyAlignment="0" applyProtection="0">
      <alignment horizontal="left" vertical="center" indent="1"/>
    </xf>
    <xf numFmtId="0" fontId="9" fillId="19" borderId="3" applyNumberFormat="0" applyAlignment="0" applyProtection="0">
      <alignment horizontal="left" vertical="center" indent="1"/>
    </xf>
    <xf numFmtId="0" fontId="9" fillId="20" borderId="3" applyNumberFormat="0" applyAlignment="0" applyProtection="0">
      <alignment horizontal="left" vertical="center" indent="1"/>
    </xf>
    <xf numFmtId="0" fontId="9" fillId="7" borderId="3" applyNumberFormat="0" applyAlignment="0" applyProtection="0">
      <alignment horizontal="left" vertical="center" indent="1"/>
    </xf>
    <xf numFmtId="0" fontId="9" fillId="6" borderId="5" applyNumberFormat="0" applyAlignment="0" applyProtection="0">
      <alignment horizontal="left" vertical="center" indent="1"/>
    </xf>
    <xf numFmtId="0" fontId="15" fillId="0" borderId="7" applyNumberFormat="0" applyFill="0" applyBorder="0" applyAlignment="0" applyProtection="0"/>
    <xf numFmtId="0" fontId="16" fillId="0" borderId="7" applyNumberFormat="0" applyBorder="0" applyAlignment="0" applyProtection="0"/>
    <xf numFmtId="0" fontId="15" fillId="4" borderId="5" applyNumberFormat="0" applyAlignment="0" applyProtection="0">
      <alignment horizontal="left" vertical="center" indent="1"/>
    </xf>
    <xf numFmtId="0" fontId="15" fillId="4" borderId="5" applyNumberFormat="0" applyAlignment="0" applyProtection="0">
      <alignment horizontal="left" vertical="center" indent="1"/>
    </xf>
    <xf numFmtId="0" fontId="15" fillId="6" borderId="5" applyNumberFormat="0" applyAlignment="0" applyProtection="0">
      <alignment horizontal="left" vertical="center" indent="1"/>
    </xf>
    <xf numFmtId="166" fontId="17" fillId="6" borderId="5" applyNumberFormat="0" applyProtection="0">
      <alignment horizontal="right" vertical="center"/>
    </xf>
    <xf numFmtId="166" fontId="18" fillId="7" borderId="4" applyNumberFormat="0" applyBorder="0" applyProtection="0">
      <alignment horizontal="right" vertical="center"/>
    </xf>
    <xf numFmtId="166" fontId="17" fillId="7" borderId="5" applyNumberFormat="0" applyBorder="0" applyProtection="0">
      <alignment horizontal="right"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8" fillId="17" borderId="3" applyNumberFormat="0" applyAlignmen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167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9" fontId="6" fillId="0" borderId="0" applyFont="0" applyFill="0" applyBorder="0" applyAlignment="0" applyProtection="0"/>
    <xf numFmtId="0" fontId="6" fillId="21" borderId="8" applyNumberFormat="0" applyFont="0" applyAlignment="0" applyProtection="0"/>
    <xf numFmtId="0" fontId="19" fillId="0" borderId="0"/>
    <xf numFmtId="167" fontId="3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0" fillId="0" borderId="0"/>
    <xf numFmtId="167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2" fillId="22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</cellStyleXfs>
  <cellXfs count="163">
    <xf numFmtId="0" fontId="0" fillId="0" borderId="0" xfId="0"/>
    <xf numFmtId="0" fontId="23" fillId="2" borderId="0" xfId="0" applyFont="1" applyFill="1" applyAlignment="1">
      <alignment vertical="center" wrapText="1"/>
    </xf>
    <xf numFmtId="0" fontId="23" fillId="2" borderId="0" xfId="0" applyFont="1" applyFill="1" applyProtection="1">
      <protection locked="0"/>
    </xf>
    <xf numFmtId="165" fontId="23" fillId="2" borderId="0" xfId="0" applyNumberFormat="1" applyFont="1" applyFill="1" applyProtection="1">
      <protection locked="0"/>
    </xf>
    <xf numFmtId="165" fontId="23" fillId="2" borderId="0" xfId="0" applyNumberFormat="1" applyFont="1" applyFill="1" applyAlignment="1">
      <alignment horizontal="right"/>
    </xf>
    <xf numFmtId="0" fontId="23" fillId="2" borderId="0" xfId="0" applyFont="1" applyFill="1" applyAlignment="1" applyProtection="1">
      <alignment vertical="center"/>
      <protection locked="0"/>
    </xf>
    <xf numFmtId="165" fontId="25" fillId="2" borderId="0" xfId="0" applyNumberFormat="1" applyFont="1" applyFill="1" applyAlignment="1" applyProtection="1">
      <alignment horizontal="center"/>
      <protection locked="0"/>
    </xf>
    <xf numFmtId="165" fontId="26" fillId="2" borderId="0" xfId="0" applyNumberFormat="1" applyFont="1" applyFill="1" applyAlignment="1" applyProtection="1">
      <alignment horizontal="right"/>
      <protection locked="0"/>
    </xf>
    <xf numFmtId="0" fontId="26" fillId="2" borderId="0" xfId="0" applyFont="1" applyFill="1" applyAlignment="1" applyProtection="1">
      <alignment horizontal="right"/>
      <protection locked="0"/>
    </xf>
    <xf numFmtId="0" fontId="25" fillId="2" borderId="1" xfId="0" applyFont="1" applyFill="1" applyBorder="1" applyAlignment="1" applyProtection="1">
      <alignment horizontal="right" vertical="center" wrapText="1"/>
      <protection locked="0"/>
    </xf>
    <xf numFmtId="49" fontId="25" fillId="2" borderId="1" xfId="0" applyNumberFormat="1" applyFont="1" applyFill="1" applyBorder="1" applyAlignment="1" applyProtection="1">
      <alignment horizontal="right" vertical="center" wrapText="1"/>
      <protection locked="0"/>
    </xf>
    <xf numFmtId="0" fontId="23" fillId="2" borderId="0" xfId="0" applyFont="1" applyFill="1" applyAlignment="1" applyProtection="1">
      <alignment horizontal="right"/>
      <protection locked="0"/>
    </xf>
    <xf numFmtId="0" fontId="27" fillId="2" borderId="0" xfId="0" applyFont="1" applyFill="1" applyAlignment="1">
      <alignment vertical="center" wrapText="1"/>
    </xf>
    <xf numFmtId="0" fontId="23" fillId="2" borderId="0" xfId="0" applyFont="1" applyFill="1" applyAlignment="1" applyProtection="1">
      <alignment horizontal="right" vertical="center" wrapText="1"/>
      <protection locked="0"/>
    </xf>
    <xf numFmtId="165" fontId="25" fillId="2" borderId="0" xfId="0" applyNumberFormat="1" applyFont="1" applyFill="1" applyAlignment="1" applyProtection="1">
      <alignment horizontal="right" vertical="center" wrapText="1"/>
      <protection locked="0"/>
    </xf>
    <xf numFmtId="165" fontId="23" fillId="2" borderId="0" xfId="0" applyNumberFormat="1" applyFont="1" applyFill="1" applyAlignment="1" applyProtection="1">
      <alignment horizontal="right" vertical="center" wrapText="1"/>
      <protection locked="0"/>
    </xf>
    <xf numFmtId="168" fontId="23" fillId="2" borderId="0" xfId="1" applyNumberFormat="1" applyFont="1" applyFill="1" applyBorder="1" applyProtection="1">
      <protection locked="0"/>
    </xf>
    <xf numFmtId="0" fontId="28" fillId="2" borderId="0" xfId="3" applyFont="1" applyFill="1" applyAlignment="1" applyProtection="1">
      <alignment horizontal="center" vertical="center" wrapText="1"/>
      <protection locked="0"/>
    </xf>
    <xf numFmtId="3" fontId="23" fillId="2" borderId="0" xfId="0" applyNumberFormat="1" applyFont="1" applyFill="1" applyAlignment="1">
      <alignment horizontal="right" vertical="center" wrapText="1"/>
    </xf>
    <xf numFmtId="3" fontId="25" fillId="2" borderId="0" xfId="0" applyNumberFormat="1" applyFont="1" applyFill="1" applyAlignment="1">
      <alignment horizontal="right" vertical="center" wrapText="1"/>
    </xf>
    <xf numFmtId="0" fontId="23" fillId="2" borderId="0" xfId="0" applyFont="1" applyFill="1" applyAlignment="1">
      <alignment horizontal="right" vertical="center" wrapText="1"/>
    </xf>
    <xf numFmtId="165" fontId="25" fillId="2" borderId="0" xfId="0" applyNumberFormat="1" applyFont="1" applyFill="1" applyAlignment="1">
      <alignment horizontal="right"/>
    </xf>
    <xf numFmtId="0" fontId="25" fillId="2" borderId="0" xfId="0" applyFont="1" applyFill="1" applyAlignment="1">
      <alignment vertical="center" wrapText="1"/>
    </xf>
    <xf numFmtId="0" fontId="29" fillId="2" borderId="0" xfId="0" applyFont="1" applyFill="1" applyAlignment="1" applyProtection="1">
      <alignment wrapText="1"/>
      <protection locked="0"/>
    </xf>
    <xf numFmtId="0" fontId="23" fillId="2" borderId="0" xfId="0" applyFont="1" applyFill="1"/>
    <xf numFmtId="0" fontId="30" fillId="2" borderId="0" xfId="0" applyFont="1" applyFill="1"/>
    <xf numFmtId="0" fontId="24" fillId="2" borderId="9" xfId="5" applyFont="1" applyFill="1" applyBorder="1" applyAlignment="1">
      <alignment horizontal="left" vertical="center" wrapText="1"/>
    </xf>
    <xf numFmtId="0" fontId="30" fillId="2" borderId="1" xfId="0" applyFont="1" applyFill="1" applyBorder="1"/>
    <xf numFmtId="0" fontId="23" fillId="2" borderId="0" xfId="5" applyFont="1" applyFill="1" applyAlignment="1">
      <alignment wrapText="1"/>
    </xf>
    <xf numFmtId="165" fontId="31" fillId="2" borderId="0" xfId="4" applyNumberFormat="1" applyFont="1" applyFill="1"/>
    <xf numFmtId="37" fontId="23" fillId="2" borderId="0" xfId="1" applyNumberFormat="1" applyFont="1" applyFill="1" applyProtection="1">
      <protection locked="0"/>
    </xf>
    <xf numFmtId="37" fontId="23" fillId="2" borderId="0" xfId="1" applyNumberFormat="1" applyFont="1" applyFill="1" applyAlignment="1" applyProtection="1">
      <protection locked="0"/>
    </xf>
    <xf numFmtId="37" fontId="25" fillId="2" borderId="0" xfId="1" applyNumberFormat="1" applyFont="1" applyFill="1" applyAlignment="1" applyProtection="1">
      <alignment horizontal="center" vertical="center"/>
      <protection locked="0"/>
    </xf>
    <xf numFmtId="0" fontId="23" fillId="2" borderId="0" xfId="0" applyFont="1" applyFill="1" applyAlignment="1" applyProtection="1">
      <alignment vertical="center" wrapText="1"/>
      <protection locked="0"/>
    </xf>
    <xf numFmtId="37" fontId="23" fillId="2" borderId="0" xfId="1" applyNumberFormat="1" applyFont="1" applyFill="1" applyAlignment="1" applyProtection="1">
      <alignment horizontal="right" vertical="center" wrapText="1"/>
      <protection locked="0"/>
    </xf>
    <xf numFmtId="37" fontId="23" fillId="2" borderId="0" xfId="1" applyNumberFormat="1" applyFont="1" applyFill="1" applyAlignment="1" applyProtection="1">
      <alignment vertical="center" wrapText="1"/>
      <protection locked="0"/>
    </xf>
    <xf numFmtId="0" fontId="28" fillId="2" borderId="0" xfId="3" quotePrefix="1" applyFont="1" applyFill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37" fontId="23" fillId="2" borderId="0" xfId="1" applyNumberFormat="1" applyFont="1" applyFill="1" applyAlignment="1" applyProtection="1">
      <alignment horizontal="center"/>
      <protection locked="0"/>
    </xf>
    <xf numFmtId="37" fontId="23" fillId="2" borderId="0" xfId="0" applyNumberFormat="1" applyFont="1" applyFill="1" applyProtection="1">
      <protection locked="0"/>
    </xf>
    <xf numFmtId="165" fontId="32" fillId="2" borderId="0" xfId="4" applyNumberFormat="1" applyFont="1" applyFill="1" applyAlignment="1">
      <alignment horizontal="right"/>
    </xf>
    <xf numFmtId="0" fontId="25" fillId="2" borderId="0" xfId="0" applyFont="1" applyFill="1" applyAlignment="1" applyProtection="1">
      <alignment horizontal="center"/>
      <protection locked="0"/>
    </xf>
    <xf numFmtId="0" fontId="23" fillId="2" borderId="1" xfId="0" applyFont="1" applyFill="1" applyBorder="1" applyAlignment="1" applyProtection="1">
      <alignment horizontal="right"/>
      <protection locked="0"/>
    </xf>
    <xf numFmtId="0" fontId="25" fillId="2" borderId="0" xfId="0" applyFont="1" applyFill="1" applyAlignment="1" applyProtection="1">
      <alignment horizontal="right" vertical="center" wrapText="1"/>
      <protection locked="0"/>
    </xf>
    <xf numFmtId="0" fontId="25" fillId="2" borderId="0" xfId="0" applyFont="1" applyFill="1" applyAlignment="1" applyProtection="1">
      <alignment vertical="center" wrapText="1"/>
      <protection locked="0"/>
    </xf>
    <xf numFmtId="37" fontId="23" fillId="2" borderId="0" xfId="0" applyNumberFormat="1" applyFont="1" applyFill="1" applyAlignment="1" applyProtection="1">
      <alignment horizontal="right" vertical="center" wrapText="1"/>
      <protection locked="0"/>
    </xf>
    <xf numFmtId="165" fontId="31" fillId="2" borderId="0" xfId="4" applyNumberFormat="1" applyFont="1" applyFill="1" applyAlignment="1">
      <alignment horizontal="right"/>
    </xf>
    <xf numFmtId="0" fontId="29" fillId="2" borderId="0" xfId="0" applyFont="1" applyFill="1" applyAlignment="1" applyProtection="1">
      <alignment horizontal="left" vertical="center" wrapText="1" indent="2"/>
      <protection locked="0"/>
    </xf>
    <xf numFmtId="165" fontId="27" fillId="2" borderId="0" xfId="4" applyNumberFormat="1" applyFont="1" applyFill="1" applyAlignment="1">
      <alignment horizontal="right"/>
    </xf>
    <xf numFmtId="37" fontId="23" fillId="2" borderId="0" xfId="0" applyNumberFormat="1" applyFont="1" applyFill="1" applyAlignment="1" applyProtection="1">
      <alignment horizontal="right"/>
      <protection locked="0"/>
    </xf>
    <xf numFmtId="165" fontId="23" fillId="2" borderId="0" xfId="0" applyNumberFormat="1" applyFont="1" applyFill="1" applyAlignment="1" applyProtection="1">
      <alignment horizontal="right"/>
      <protection locked="0"/>
    </xf>
    <xf numFmtId="0" fontId="33" fillId="0" borderId="0" xfId="0" applyFont="1"/>
    <xf numFmtId="0" fontId="25" fillId="2" borderId="0" xfId="0" applyFont="1" applyFill="1" applyAlignment="1">
      <alignment vertical="center"/>
    </xf>
    <xf numFmtId="0" fontId="34" fillId="2" borderId="0" xfId="0" applyFont="1" applyFill="1" applyAlignment="1" applyProtection="1">
      <alignment vertical="center"/>
      <protection locked="0"/>
    </xf>
    <xf numFmtId="0" fontId="34" fillId="2" borderId="0" xfId="0" applyFont="1" applyFill="1" applyAlignment="1">
      <alignment vertical="center"/>
    </xf>
    <xf numFmtId="0" fontId="25" fillId="2" borderId="0" xfId="0" applyFont="1" applyFill="1" applyAlignment="1" applyProtection="1">
      <alignment horizontal="left" vertical="center" wrapText="1"/>
      <protection locked="0"/>
    </xf>
    <xf numFmtId="0" fontId="25" fillId="2" borderId="0" xfId="0" applyFont="1" applyFill="1" applyAlignment="1">
      <alignment horizontal="center" vertical="center" wrapText="1"/>
    </xf>
    <xf numFmtId="37" fontId="28" fillId="2" borderId="0" xfId="3" applyNumberFormat="1" applyFont="1" applyFill="1" applyAlignment="1" applyProtection="1">
      <alignment wrapText="1"/>
      <protection locked="0"/>
    </xf>
    <xf numFmtId="0" fontId="23" fillId="2" borderId="1" xfId="0" applyFont="1" applyFill="1" applyBorder="1" applyAlignment="1" applyProtection="1">
      <alignment vertical="center" wrapText="1"/>
      <protection locked="0"/>
    </xf>
    <xf numFmtId="0" fontId="23" fillId="2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/>
    <xf numFmtId="0" fontId="35" fillId="3" borderId="0" xfId="0" applyFont="1" applyFill="1"/>
    <xf numFmtId="0" fontId="33" fillId="2" borderId="0" xfId="0" applyFont="1" applyFill="1"/>
    <xf numFmtId="0" fontId="33" fillId="3" borderId="0" xfId="0" applyFont="1" applyFill="1"/>
    <xf numFmtId="0" fontId="36" fillId="2" borderId="0" xfId="3" applyFont="1" applyFill="1"/>
    <xf numFmtId="49" fontId="25" fillId="2" borderId="0" xfId="0" applyNumberFormat="1" applyFont="1" applyFill="1" applyAlignment="1" applyProtection="1">
      <alignment horizontal="right" vertical="center" wrapText="1"/>
      <protection locked="0"/>
    </xf>
    <xf numFmtId="168" fontId="23" fillId="2" borderId="0" xfId="1" applyNumberFormat="1" applyFont="1" applyFill="1" applyBorder="1" applyAlignment="1" applyProtection="1">
      <alignment horizontal="right" vertical="center" wrapText="1"/>
      <protection locked="0"/>
    </xf>
    <xf numFmtId="0" fontId="25" fillId="2" borderId="0" xfId="0" applyFont="1" applyFill="1" applyProtection="1">
      <protection locked="0"/>
    </xf>
    <xf numFmtId="165" fontId="27" fillId="2" borderId="0" xfId="4" applyNumberFormat="1" applyFont="1" applyFill="1"/>
    <xf numFmtId="165" fontId="25" fillId="2" borderId="0" xfId="0" applyNumberFormat="1" applyFont="1" applyFill="1" applyAlignment="1" applyProtection="1">
      <alignment horizontal="right"/>
      <protection locked="0"/>
    </xf>
    <xf numFmtId="0" fontId="29" fillId="2" borderId="0" xfId="0" applyFont="1" applyFill="1" applyAlignment="1" applyProtection="1">
      <alignment horizontal="left" vertical="top" wrapText="1"/>
      <protection locked="0"/>
    </xf>
    <xf numFmtId="9" fontId="23" fillId="2" borderId="0" xfId="2" applyFont="1" applyFill="1" applyBorder="1" applyProtection="1">
      <protection locked="0"/>
    </xf>
    <xf numFmtId="0" fontId="37" fillId="2" borderId="0" xfId="0" applyFont="1" applyFill="1" applyAlignment="1">
      <alignment vertical="center"/>
    </xf>
    <xf numFmtId="0" fontId="38" fillId="2" borderId="0" xfId="0" applyFont="1" applyFill="1"/>
    <xf numFmtId="0" fontId="39" fillId="2" borderId="0" xfId="0" applyFont="1" applyFill="1"/>
    <xf numFmtId="0" fontId="40" fillId="2" borderId="0" xfId="3" applyFont="1" applyFill="1"/>
    <xf numFmtId="0" fontId="23" fillId="2" borderId="11" xfId="0" applyFont="1" applyFill="1" applyBorder="1" applyAlignment="1">
      <alignment vertical="center" wrapText="1"/>
    </xf>
    <xf numFmtId="0" fontId="28" fillId="2" borderId="11" xfId="3" applyFont="1" applyFill="1" applyBorder="1" applyAlignment="1" applyProtection="1">
      <alignment horizontal="center" vertical="center" wrapText="1"/>
      <protection locked="0"/>
    </xf>
    <xf numFmtId="165" fontId="31" fillId="2" borderId="11" xfId="4" applyNumberFormat="1" applyFont="1" applyFill="1" applyBorder="1"/>
    <xf numFmtId="0" fontId="25" fillId="2" borderId="12" xfId="0" applyFont="1" applyFill="1" applyBorder="1" applyAlignment="1">
      <alignment vertical="center" wrapText="1"/>
    </xf>
    <xf numFmtId="0" fontId="23" fillId="2" borderId="10" xfId="0" applyFont="1" applyFill="1" applyBorder="1" applyAlignment="1" applyProtection="1">
      <alignment horizontal="right" vertical="center" wrapText="1"/>
      <protection locked="0"/>
    </xf>
    <xf numFmtId="165" fontId="27" fillId="2" borderId="10" xfId="4" applyNumberFormat="1" applyFont="1" applyFill="1" applyBorder="1"/>
    <xf numFmtId="0" fontId="23" fillId="2" borderId="11" xfId="0" applyFont="1" applyFill="1" applyBorder="1" applyAlignment="1" applyProtection="1">
      <alignment horizontal="right" vertical="center" wrapText="1"/>
      <protection locked="0"/>
    </xf>
    <xf numFmtId="0" fontId="25" fillId="2" borderId="12" xfId="0" applyFont="1" applyFill="1" applyBorder="1" applyAlignment="1" applyProtection="1">
      <alignment vertical="center" wrapText="1"/>
      <protection locked="0"/>
    </xf>
    <xf numFmtId="165" fontId="27" fillId="2" borderId="11" xfId="4" applyNumberFormat="1" applyFont="1" applyFill="1" applyBorder="1"/>
    <xf numFmtId="165" fontId="23" fillId="2" borderId="11" xfId="0" applyNumberFormat="1" applyFont="1" applyFill="1" applyBorder="1" applyAlignment="1">
      <alignment horizontal="right"/>
    </xf>
    <xf numFmtId="165" fontId="23" fillId="2" borderId="11" xfId="0" applyNumberFormat="1" applyFont="1" applyFill="1" applyBorder="1" applyProtection="1">
      <protection locked="0"/>
    </xf>
    <xf numFmtId="0" fontId="25" fillId="2" borderId="10" xfId="0" applyFont="1" applyFill="1" applyBorder="1" applyAlignment="1">
      <alignment vertical="center" wrapText="1"/>
    </xf>
    <xf numFmtId="165" fontId="25" fillId="2" borderId="10" xfId="0" applyNumberFormat="1" applyFont="1" applyFill="1" applyBorder="1" applyAlignment="1">
      <alignment horizontal="right"/>
    </xf>
    <xf numFmtId="0" fontId="25" fillId="2" borderId="13" xfId="0" applyFont="1" applyFill="1" applyBorder="1" applyAlignment="1">
      <alignment vertical="center" wrapText="1"/>
    </xf>
    <xf numFmtId="165" fontId="25" fillId="2" borderId="11" xfId="0" applyNumberFormat="1" applyFont="1" applyFill="1" applyBorder="1" applyAlignment="1">
      <alignment horizontal="right"/>
    </xf>
    <xf numFmtId="0" fontId="25" fillId="2" borderId="14" xfId="0" applyFont="1" applyFill="1" applyBorder="1" applyAlignment="1">
      <alignment vertical="center" wrapText="1"/>
    </xf>
    <xf numFmtId="0" fontId="23" fillId="2" borderId="14" xfId="0" applyFont="1" applyFill="1" applyBorder="1" applyAlignment="1" applyProtection="1">
      <alignment horizontal="right" vertical="center" wrapText="1"/>
      <protection locked="0"/>
    </xf>
    <xf numFmtId="165" fontId="25" fillId="2" borderId="14" xfId="0" applyNumberFormat="1" applyFont="1" applyFill="1" applyBorder="1"/>
    <xf numFmtId="165" fontId="25" fillId="2" borderId="14" xfId="0" applyNumberFormat="1" applyFont="1" applyFill="1" applyBorder="1" applyAlignment="1">
      <alignment horizontal="right"/>
    </xf>
    <xf numFmtId="165" fontId="23" fillId="2" borderId="14" xfId="0" applyNumberFormat="1" applyFont="1" applyFill="1" applyBorder="1" applyProtection="1">
      <protection locked="0"/>
    </xf>
    <xf numFmtId="168" fontId="23" fillId="2" borderId="14" xfId="1" applyNumberFormat="1" applyFont="1" applyFill="1" applyBorder="1" applyProtection="1">
      <protection locked="0"/>
    </xf>
    <xf numFmtId="0" fontId="23" fillId="2" borderId="14" xfId="0" applyFont="1" applyFill="1" applyBorder="1" applyAlignment="1">
      <alignment vertical="center" wrapText="1"/>
    </xf>
    <xf numFmtId="165" fontId="23" fillId="2" borderId="14" xfId="0" applyNumberFormat="1" applyFont="1" applyFill="1" applyBorder="1" applyAlignment="1" applyProtection="1">
      <alignment horizontal="right" vertical="center" wrapText="1"/>
      <protection locked="0"/>
    </xf>
    <xf numFmtId="0" fontId="28" fillId="2" borderId="14" xfId="3" applyFont="1" applyFill="1" applyBorder="1" applyAlignment="1" applyProtection="1">
      <alignment horizontal="center" vertical="center" wrapText="1"/>
      <protection locked="0"/>
    </xf>
    <xf numFmtId="165" fontId="31" fillId="2" borderId="14" xfId="4" applyNumberFormat="1" applyFont="1" applyFill="1" applyBorder="1"/>
    <xf numFmtId="0" fontId="25" fillId="2" borderId="17" xfId="0" applyFont="1" applyFill="1" applyBorder="1" applyAlignment="1">
      <alignment vertical="center" wrapText="1"/>
    </xf>
    <xf numFmtId="0" fontId="23" fillId="2" borderId="17" xfId="0" applyFont="1" applyFill="1" applyBorder="1" applyAlignment="1" applyProtection="1">
      <alignment horizontal="right" vertical="center" wrapText="1"/>
      <protection locked="0"/>
    </xf>
    <xf numFmtId="165" fontId="25" fillId="2" borderId="17" xfId="0" applyNumberFormat="1" applyFont="1" applyFill="1" applyBorder="1" applyAlignment="1">
      <alignment horizontal="right"/>
    </xf>
    <xf numFmtId="0" fontId="28" fillId="2" borderId="0" xfId="3" applyFont="1" applyFill="1" applyBorder="1" applyAlignment="1" applyProtection="1">
      <alignment horizontal="center" vertical="center" wrapText="1"/>
      <protection locked="0"/>
    </xf>
    <xf numFmtId="0" fontId="29" fillId="2" borderId="11" xfId="0" applyFont="1" applyFill="1" applyBorder="1" applyAlignment="1" applyProtection="1">
      <alignment horizontal="left" vertical="center" wrapText="1" indent="2"/>
      <protection locked="0"/>
    </xf>
    <xf numFmtId="0" fontId="23" fillId="2" borderId="11" xfId="0" applyFont="1" applyFill="1" applyBorder="1" applyProtection="1">
      <protection locked="0"/>
    </xf>
    <xf numFmtId="165" fontId="32" fillId="2" borderId="11" xfId="4" applyNumberFormat="1" applyFont="1" applyFill="1" applyBorder="1" applyAlignment="1">
      <alignment horizontal="right"/>
    </xf>
    <xf numFmtId="0" fontId="23" fillId="2" borderId="10" xfId="0" applyFont="1" applyFill="1" applyBorder="1" applyProtection="1">
      <protection locked="0"/>
    </xf>
    <xf numFmtId="165" fontId="27" fillId="2" borderId="10" xfId="4" applyNumberFormat="1" applyFont="1" applyFill="1" applyBorder="1" applyAlignment="1">
      <alignment horizontal="right"/>
    </xf>
    <xf numFmtId="0" fontId="23" fillId="2" borderId="11" xfId="0" applyFont="1" applyFill="1" applyBorder="1" applyAlignment="1" applyProtection="1">
      <alignment vertical="center" wrapText="1"/>
      <protection locked="0"/>
    </xf>
    <xf numFmtId="165" fontId="31" fillId="2" borderId="11" xfId="4" applyNumberFormat="1" applyFont="1" applyFill="1" applyBorder="1" applyAlignment="1">
      <alignment horizontal="right"/>
    </xf>
    <xf numFmtId="0" fontId="23" fillId="2" borderId="14" xfId="0" applyFont="1" applyFill="1" applyBorder="1" applyProtection="1">
      <protection locked="0"/>
    </xf>
    <xf numFmtId="165" fontId="27" fillId="2" borderId="14" xfId="4" applyNumberFormat="1" applyFont="1" applyFill="1" applyBorder="1" applyAlignment="1">
      <alignment horizontal="right"/>
    </xf>
    <xf numFmtId="0" fontId="23" fillId="2" borderId="19" xfId="0" applyFont="1" applyFill="1" applyBorder="1" applyAlignment="1" applyProtection="1">
      <alignment vertical="center" wrapText="1"/>
      <protection locked="0"/>
    </xf>
    <xf numFmtId="0" fontId="23" fillId="2" borderId="19" xfId="0" applyFont="1" applyFill="1" applyBorder="1" applyProtection="1">
      <protection locked="0"/>
    </xf>
    <xf numFmtId="165" fontId="31" fillId="2" borderId="19" xfId="4" applyNumberFormat="1" applyFont="1" applyFill="1" applyBorder="1" applyAlignment="1">
      <alignment horizontal="right"/>
    </xf>
    <xf numFmtId="0" fontId="25" fillId="2" borderId="15" xfId="0" applyFont="1" applyFill="1" applyBorder="1" applyAlignment="1" applyProtection="1">
      <alignment vertical="center" wrapText="1"/>
      <protection locked="0"/>
    </xf>
    <xf numFmtId="0" fontId="23" fillId="2" borderId="16" xfId="0" applyFont="1" applyFill="1" applyBorder="1" applyProtection="1">
      <protection locked="0"/>
    </xf>
    <xf numFmtId="165" fontId="27" fillId="2" borderId="16" xfId="4" applyNumberFormat="1" applyFont="1" applyFill="1" applyBorder="1" applyAlignment="1">
      <alignment horizontal="right"/>
    </xf>
    <xf numFmtId="165" fontId="27" fillId="2" borderId="11" xfId="4" applyNumberFormat="1" applyFont="1" applyFill="1" applyBorder="1" applyAlignment="1">
      <alignment horizontal="right"/>
    </xf>
    <xf numFmtId="0" fontId="29" fillId="2" borderId="11" xfId="0" applyFont="1" applyFill="1" applyBorder="1" applyProtection="1">
      <protection locked="0"/>
    </xf>
    <xf numFmtId="0" fontId="23" fillId="2" borderId="21" xfId="0" applyFont="1" applyFill="1" applyBorder="1" applyProtection="1">
      <protection locked="0"/>
    </xf>
    <xf numFmtId="165" fontId="27" fillId="2" borderId="21" xfId="4" applyNumberFormat="1" applyFont="1" applyFill="1" applyBorder="1" applyAlignment="1">
      <alignment horizontal="right"/>
    </xf>
    <xf numFmtId="0" fontId="25" fillId="2" borderId="20" xfId="0" applyFont="1" applyFill="1" applyBorder="1" applyAlignment="1">
      <alignment vertical="center" wrapText="1"/>
    </xf>
    <xf numFmtId="0" fontId="23" fillId="2" borderId="21" xfId="0" applyFont="1" applyFill="1" applyBorder="1" applyAlignment="1" applyProtection="1">
      <alignment horizontal="right" vertical="center" wrapText="1"/>
      <protection locked="0"/>
    </xf>
    <xf numFmtId="165" fontId="25" fillId="2" borderId="21" xfId="0" applyNumberFormat="1" applyFont="1" applyFill="1" applyBorder="1" applyAlignment="1">
      <alignment horizontal="right"/>
    </xf>
    <xf numFmtId="0" fontId="23" fillId="2" borderId="23" xfId="0" applyFont="1" applyFill="1" applyBorder="1" applyAlignment="1" applyProtection="1">
      <alignment horizontal="right" vertical="center" wrapText="1"/>
      <protection locked="0"/>
    </xf>
    <xf numFmtId="165" fontId="27" fillId="2" borderId="23" xfId="4" applyNumberFormat="1" applyFont="1" applyFill="1" applyBorder="1"/>
    <xf numFmtId="165" fontId="27" fillId="2" borderId="21" xfId="4" applyNumberFormat="1" applyFont="1" applyFill="1" applyBorder="1"/>
    <xf numFmtId="0" fontId="25" fillId="2" borderId="24" xfId="0" applyFont="1" applyFill="1" applyBorder="1" applyAlignment="1" applyProtection="1">
      <alignment vertical="center" wrapText="1"/>
      <protection locked="0"/>
    </xf>
    <xf numFmtId="0" fontId="23" fillId="2" borderId="25" xfId="0" applyFont="1" applyFill="1" applyBorder="1" applyAlignment="1" applyProtection="1">
      <alignment horizontal="right" vertical="center" wrapText="1"/>
      <protection locked="0"/>
    </xf>
    <xf numFmtId="165" fontId="27" fillId="2" borderId="25" xfId="4" applyNumberFormat="1" applyFont="1" applyFill="1" applyBorder="1"/>
    <xf numFmtId="0" fontId="23" fillId="2" borderId="11" xfId="0" applyFont="1" applyFill="1" applyBorder="1" applyAlignment="1" applyProtection="1">
      <alignment horizontal="center" vertical="center" wrapText="1"/>
      <protection locked="0"/>
    </xf>
    <xf numFmtId="0" fontId="25" fillId="2" borderId="22" xfId="0" applyFont="1" applyFill="1" applyBorder="1" applyAlignment="1" applyProtection="1">
      <alignment vertical="center" wrapText="1"/>
      <protection locked="0"/>
    </xf>
    <xf numFmtId="165" fontId="27" fillId="2" borderId="23" xfId="4" applyNumberFormat="1" applyFont="1" applyFill="1" applyBorder="1" applyAlignment="1">
      <alignment horizontal="right"/>
    </xf>
    <xf numFmtId="165" fontId="23" fillId="2" borderId="11" xfId="0" applyNumberFormat="1" applyFont="1" applyFill="1" applyBorder="1" applyAlignment="1" applyProtection="1">
      <alignment horizontal="right"/>
      <protection locked="0"/>
    </xf>
    <xf numFmtId="49" fontId="2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2" xfId="5" applyFont="1" applyFill="1" applyBorder="1" applyAlignment="1">
      <alignment horizontal="left" wrapText="1"/>
    </xf>
    <xf numFmtId="0" fontId="23" fillId="0" borderId="0" xfId="5" applyFont="1" applyAlignment="1">
      <alignment wrapText="1"/>
    </xf>
    <xf numFmtId="0" fontId="23" fillId="0" borderId="0" xfId="0" applyFont="1"/>
    <xf numFmtId="0" fontId="39" fillId="2" borderId="0" xfId="0" applyFont="1" applyFill="1" applyAlignment="1">
      <alignment horizontal="left" indent="1"/>
    </xf>
    <xf numFmtId="0" fontId="40" fillId="2" borderId="0" xfId="3" applyFont="1" applyFill="1" applyAlignment="1">
      <alignment horizontal="left" indent="1"/>
    </xf>
    <xf numFmtId="0" fontId="25" fillId="2" borderId="26" xfId="0" applyFont="1" applyFill="1" applyBorder="1" applyAlignment="1" applyProtection="1">
      <alignment vertical="center" wrapText="1"/>
      <protection locked="0"/>
    </xf>
    <xf numFmtId="0" fontId="23" fillId="2" borderId="27" xfId="0" applyFont="1" applyFill="1" applyBorder="1" applyAlignment="1" applyProtection="1">
      <alignment horizontal="right" vertical="center" wrapText="1"/>
      <protection locked="0"/>
    </xf>
    <xf numFmtId="165" fontId="27" fillId="2" borderId="27" xfId="4" applyNumberFormat="1" applyFont="1" applyFill="1" applyBorder="1"/>
    <xf numFmtId="0" fontId="23" fillId="2" borderId="26" xfId="0" applyFont="1" applyFill="1" applyBorder="1" applyAlignment="1" applyProtection="1">
      <alignment vertical="center" wrapText="1"/>
      <protection locked="0"/>
    </xf>
    <xf numFmtId="9" fontId="29" fillId="2" borderId="0" xfId="2" applyFont="1" applyFill="1" applyBorder="1"/>
    <xf numFmtId="169" fontId="27" fillId="2" borderId="27" xfId="4" applyNumberFormat="1" applyFont="1" applyFill="1" applyBorder="1"/>
    <xf numFmtId="165" fontId="31" fillId="2" borderId="27" xfId="4" applyNumberFormat="1" applyFont="1" applyFill="1" applyBorder="1"/>
    <xf numFmtId="165" fontId="23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left" vertical="center" wrapText="1" indent="2"/>
      <protection locked="0"/>
    </xf>
    <xf numFmtId="0" fontId="25" fillId="2" borderId="10" xfId="0" applyFont="1" applyFill="1" applyBorder="1" applyAlignment="1" applyProtection="1">
      <alignment horizontal="right" vertical="center" wrapText="1"/>
      <protection locked="0"/>
    </xf>
    <xf numFmtId="0" fontId="25" fillId="2" borderId="20" xfId="0" applyFont="1" applyFill="1" applyBorder="1" applyAlignment="1" applyProtection="1">
      <alignment vertical="center" wrapText="1"/>
      <protection locked="0"/>
    </xf>
    <xf numFmtId="0" fontId="25" fillId="2" borderId="18" xfId="0" applyFont="1" applyFill="1" applyBorder="1" applyAlignment="1" applyProtection="1">
      <alignment vertical="center" wrapText="1"/>
      <protection locked="0"/>
    </xf>
    <xf numFmtId="0" fontId="43" fillId="2" borderId="0" xfId="0" applyFont="1" applyFill="1" applyAlignment="1" applyProtection="1">
      <alignment vertical="center" wrapText="1"/>
      <protection locked="0"/>
    </xf>
    <xf numFmtId="0" fontId="32" fillId="2" borderId="0" xfId="0" applyFont="1" applyFill="1" applyAlignment="1" applyProtection="1">
      <alignment horizontal="left" vertical="center" wrapText="1" indent="2"/>
      <protection locked="0"/>
    </xf>
    <xf numFmtId="0" fontId="31" fillId="2" borderId="0" xfId="0" applyFont="1" applyFill="1" applyAlignment="1">
      <alignment vertical="center" wrapText="1"/>
    </xf>
    <xf numFmtId="0" fontId="42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/>
    </xf>
    <xf numFmtId="0" fontId="40" fillId="2" borderId="0" xfId="3" applyFont="1" applyFill="1" applyAlignment="1">
      <alignment horizontal="center"/>
    </xf>
    <xf numFmtId="0" fontId="25" fillId="2" borderId="0" xfId="0" applyFont="1" applyFill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</cellXfs>
  <cellStyles count="285">
    <cellStyle name="blp_column_header" xfId="184"/>
    <cellStyle name="Normal 2" xfId="8"/>
    <cellStyle name="Normal 2 2" xfId="11"/>
    <cellStyle name="Normal 2 3" xfId="60"/>
    <cellStyle name="Normal 2 3 2" xfId="71"/>
    <cellStyle name="Normal 2 3 2 2" xfId="94"/>
    <cellStyle name="Normal 2 3 2 2 2" xfId="228"/>
    <cellStyle name="Normal 2 3 2 3" xfId="206"/>
    <cellStyle name="Normal 2 3 3" xfId="83"/>
    <cellStyle name="Normal 2 3 3 2" xfId="217"/>
    <cellStyle name="Normal 2 3 4" xfId="195"/>
    <cellStyle name="Normal 2 4" xfId="62"/>
    <cellStyle name="Normal 2 4 2" xfId="85"/>
    <cellStyle name="Normal 2 4 2 2" xfId="219"/>
    <cellStyle name="Normal 2 4 3" xfId="197"/>
    <cellStyle name="Normal 2 5" xfId="74"/>
    <cellStyle name="Normal 2 5 2" xfId="208"/>
    <cellStyle name="Normal 2 6" xfId="109"/>
    <cellStyle name="Normal 2 7" xfId="186"/>
    <cellStyle name="Normal 3" xfId="13"/>
    <cellStyle name="Normal 3 2" xfId="16"/>
    <cellStyle name="Normal 5" xfId="17"/>
    <cellStyle name="Normal 5 2" xfId="21"/>
    <cellStyle name="Percent 3" xfId="18"/>
    <cellStyle name="SAPBorder" xfId="43"/>
    <cellStyle name="SAPDataCell" xfId="26"/>
    <cellStyle name="SAPDataTotalCell" xfId="27"/>
    <cellStyle name="SAPDimensionCell" xfId="25"/>
    <cellStyle name="SAPEditableDataCell" xfId="28"/>
    <cellStyle name="SAPEditableDataTotalCell" xfId="31"/>
    <cellStyle name="SAPEmphasized" xfId="51"/>
    <cellStyle name="SAPEmphasizedEditableDataCell" xfId="53"/>
    <cellStyle name="SAPEmphasizedEditableDataTotalCell" xfId="54"/>
    <cellStyle name="SAPEmphasizedLockedDataCell" xfId="57"/>
    <cellStyle name="SAPEmphasizedLockedDataTotalCell" xfId="58"/>
    <cellStyle name="SAPEmphasizedReadonlyDataCell" xfId="55"/>
    <cellStyle name="SAPEmphasizedReadonlyDataTotalCell" xfId="56"/>
    <cellStyle name="SAPEmphasizedTotal" xfId="52"/>
    <cellStyle name="SAPExceptionLevel1" xfId="34"/>
    <cellStyle name="SAPExceptionLevel2" xfId="35"/>
    <cellStyle name="SAPExceptionLevel3" xfId="36"/>
    <cellStyle name="SAPExceptionLevel4" xfId="37"/>
    <cellStyle name="SAPExceptionLevel5" xfId="38"/>
    <cellStyle name="SAPExceptionLevel6" xfId="39"/>
    <cellStyle name="SAPExceptionLevel7" xfId="40"/>
    <cellStyle name="SAPExceptionLevel8" xfId="41"/>
    <cellStyle name="SAPExceptionLevel9" xfId="42"/>
    <cellStyle name="SAPGroupingFillCell" xfId="73"/>
    <cellStyle name="SAPHierarchyCell0" xfId="46"/>
    <cellStyle name="SAPHierarchyCell1" xfId="47"/>
    <cellStyle name="SAPHierarchyCell2" xfId="48"/>
    <cellStyle name="SAPHierarchyCell3" xfId="49"/>
    <cellStyle name="SAPHierarchyCell4" xfId="50"/>
    <cellStyle name="SAPLockedDataCell" xfId="30"/>
    <cellStyle name="SAPLockedDataTotalCell" xfId="33"/>
    <cellStyle name="SAPMemberCell" xfId="44"/>
    <cellStyle name="SAPMemberTotalCell" xfId="45"/>
    <cellStyle name="SAPReadonlyDataCell" xfId="29"/>
    <cellStyle name="SAPReadonlyDataTotalCell" xfId="32"/>
    <cellStyle name="Style 21" xfId="105"/>
    <cellStyle name="Гиперссылка" xfId="3" builtinId="8"/>
    <cellStyle name="Гиперссылка 2" xfId="7"/>
    <cellStyle name="Обычный" xfId="0" builtinId="0"/>
    <cellStyle name="Обычный 10" xfId="134"/>
    <cellStyle name="Обычный 10 2" xfId="170"/>
    <cellStyle name="Обычный 10 2 2" xfId="273"/>
    <cellStyle name="Обычный 10 3" xfId="146"/>
    <cellStyle name="Обычный 10 4" xfId="239"/>
    <cellStyle name="Обычный 11" xfId="138"/>
    <cellStyle name="Обычный 11 2" xfId="243"/>
    <cellStyle name="Обычный 12" xfId="96"/>
    <cellStyle name="Обычный 13" xfId="5"/>
    <cellStyle name="Обычный 2" xfId="4"/>
    <cellStyle name="Обычный 2 2" xfId="10"/>
    <cellStyle name="Обычный 2 2 2" xfId="98"/>
    <cellStyle name="Обычный 2 2 3" xfId="284"/>
    <cellStyle name="Обычный 2 3" xfId="14"/>
    <cellStyle name="Обычный 2 3 2" xfId="64"/>
    <cellStyle name="Обычный 2 3 2 2" xfId="87"/>
    <cellStyle name="Обычный 2 3 2 2 2" xfId="221"/>
    <cellStyle name="Обычный 2 3 2 3" xfId="199"/>
    <cellStyle name="Обычный 2 3 3" xfId="76"/>
    <cellStyle name="Обычный 2 3 3 2" xfId="210"/>
    <cellStyle name="Обычный 2 3 4" xfId="125"/>
    <cellStyle name="Обычный 2 3 5" xfId="188"/>
    <cellStyle name="Обычный 2 4" xfId="12"/>
    <cellStyle name="Обычный 2 4 2" xfId="59"/>
    <cellStyle name="Обычный 2 4 2 2" xfId="70"/>
    <cellStyle name="Обычный 2 4 2 2 2" xfId="93"/>
    <cellStyle name="Обычный 2 4 2 2 2 2" xfId="227"/>
    <cellStyle name="Обычный 2 4 2 2 3" xfId="205"/>
    <cellStyle name="Обычный 2 4 2 3" xfId="82"/>
    <cellStyle name="Обычный 2 4 2 3 2" xfId="216"/>
    <cellStyle name="Обычный 2 4 2 4" xfId="194"/>
    <cellStyle name="Обычный 2 4 3" xfId="63"/>
    <cellStyle name="Обычный 2 4 3 2" xfId="86"/>
    <cellStyle name="Обычный 2 4 3 2 2" xfId="220"/>
    <cellStyle name="Обычный 2 4 3 3" xfId="198"/>
    <cellStyle name="Обычный 2 4 4" xfId="75"/>
    <cellStyle name="Обычный 2 4 4 2" xfId="209"/>
    <cellStyle name="Обычный 2 4 5" xfId="187"/>
    <cellStyle name="Обычный 2 5" xfId="67"/>
    <cellStyle name="Обычный 2 5 2" xfId="90"/>
    <cellStyle name="Обычный 2 5 2 2" xfId="224"/>
    <cellStyle name="Обычный 2 5 3" xfId="202"/>
    <cellStyle name="Обычный 2 6" xfId="79"/>
    <cellStyle name="Обычный 2 6 2" xfId="213"/>
    <cellStyle name="Обычный 2 7" xfId="106"/>
    <cellStyle name="Обычный 2 8" xfId="191"/>
    <cellStyle name="Обычный 2 9" xfId="22"/>
    <cellStyle name="Обычный 3" xfId="9"/>
    <cellStyle name="Обычный 3 2" xfId="112"/>
    <cellStyle name="Обычный 3 3" xfId="127"/>
    <cellStyle name="Обычный 3 4" xfId="181"/>
    <cellStyle name="Обычный 3 4 2" xfId="282"/>
    <cellStyle name="Обычный 3 5" xfId="103"/>
    <cellStyle name="Обычный 337" xfId="135"/>
    <cellStyle name="Обычный 337 2" xfId="140"/>
    <cellStyle name="Обычный 337 2 2" xfId="245"/>
    <cellStyle name="Обычный 337 3" xfId="240"/>
    <cellStyle name="Обычный 381" xfId="137"/>
    <cellStyle name="Обычный 381 2" xfId="141"/>
    <cellStyle name="Обычный 381 2 2" xfId="246"/>
    <cellStyle name="Обычный 381 3" xfId="242"/>
    <cellStyle name="Обычный 4" xfId="110"/>
    <cellStyle name="Обычный 4 2" xfId="115"/>
    <cellStyle name="Обычный 4 3" xfId="179"/>
    <cellStyle name="Обычный 406" xfId="120"/>
    <cellStyle name="Обычный 406 2" xfId="149"/>
    <cellStyle name="Обычный 406 2 2" xfId="252"/>
    <cellStyle name="Обычный 406 3" xfId="232"/>
    <cellStyle name="Обычный 421" xfId="101"/>
    <cellStyle name="Обычный 421 2" xfId="142"/>
    <cellStyle name="Обычный 421 2 2" xfId="247"/>
    <cellStyle name="Обычный 421 3" xfId="230"/>
    <cellStyle name="Обычный 439" xfId="130"/>
    <cellStyle name="Обычный 439 2" xfId="152"/>
    <cellStyle name="Обычный 439 2 2" xfId="255"/>
    <cellStyle name="Обычный 439 3" xfId="235"/>
    <cellStyle name="Обычный 449" xfId="131"/>
    <cellStyle name="Обычный 449 2" xfId="143"/>
    <cellStyle name="Обычный 449 2 2" xfId="248"/>
    <cellStyle name="Обычный 449 3" xfId="236"/>
    <cellStyle name="Обычный 452" xfId="144"/>
    <cellStyle name="Обычный 452 2" xfId="249"/>
    <cellStyle name="Обычный 456" xfId="145"/>
    <cellStyle name="Обычный 456 2" xfId="250"/>
    <cellStyle name="Обычный 460" xfId="132"/>
    <cellStyle name="Обычный 460 2" xfId="153"/>
    <cellStyle name="Обычный 460 2 2" xfId="256"/>
    <cellStyle name="Обычный 460 3" xfId="237"/>
    <cellStyle name="Обычный 465" xfId="133"/>
    <cellStyle name="Обычный 465 2" xfId="154"/>
    <cellStyle name="Обычный 465 2 2" xfId="257"/>
    <cellStyle name="Обычный 465 3" xfId="238"/>
    <cellStyle name="Обычный 469" xfId="157"/>
    <cellStyle name="Обычный 469 2" xfId="260"/>
    <cellStyle name="Обычный 482" xfId="176"/>
    <cellStyle name="Обычный 482 2" xfId="279"/>
    <cellStyle name="Обычный 5" xfId="111"/>
    <cellStyle name="Обычный 5 2" xfId="116"/>
    <cellStyle name="Обычный 507" xfId="174"/>
    <cellStyle name="Обычный 507 2" xfId="277"/>
    <cellStyle name="Обычный 508" xfId="175"/>
    <cellStyle name="Обычный 508 2" xfId="278"/>
    <cellStyle name="Обычный 523" xfId="177"/>
    <cellStyle name="Обычный 523 2" xfId="280"/>
    <cellStyle name="Обычный 6" xfId="113"/>
    <cellStyle name="Обычный 6 2" xfId="117"/>
    <cellStyle name="Обычный 7" xfId="118"/>
    <cellStyle name="Обычный 8" xfId="119"/>
    <cellStyle name="Обычный 9" xfId="121"/>
    <cellStyle name="Процентный" xfId="2" builtinId="5"/>
    <cellStyle name="Процентный 10" xfId="6"/>
    <cellStyle name="Процентный 2" xfId="23"/>
    <cellStyle name="Процентный 2 2" xfId="20"/>
    <cellStyle name="Процентный 2 2 2" xfId="66"/>
    <cellStyle name="Процентный 2 2 2 2" xfId="89"/>
    <cellStyle name="Процентный 2 2 2 2 2" xfId="223"/>
    <cellStyle name="Процентный 2 2 2 3" xfId="201"/>
    <cellStyle name="Процентный 2 2 3" xfId="78"/>
    <cellStyle name="Процентный 2 2 3 2" xfId="212"/>
    <cellStyle name="Процентный 2 2 4" xfId="100"/>
    <cellStyle name="Процентный 2 2 5" xfId="190"/>
    <cellStyle name="Процентный 2 3" xfId="19"/>
    <cellStyle name="Процентный 2 3 2" xfId="61"/>
    <cellStyle name="Процентный 2 3 2 2" xfId="72"/>
    <cellStyle name="Процентный 2 3 2 2 2" xfId="95"/>
    <cellStyle name="Процентный 2 3 2 2 2 2" xfId="229"/>
    <cellStyle name="Процентный 2 3 2 2 3" xfId="207"/>
    <cellStyle name="Процентный 2 3 2 3" xfId="84"/>
    <cellStyle name="Процентный 2 3 2 3 2" xfId="218"/>
    <cellStyle name="Процентный 2 3 2 4" xfId="196"/>
    <cellStyle name="Процентный 2 3 3" xfId="65"/>
    <cellStyle name="Процентный 2 3 3 2" xfId="88"/>
    <cellStyle name="Процентный 2 3 3 2 2" xfId="222"/>
    <cellStyle name="Процентный 2 3 3 3" xfId="200"/>
    <cellStyle name="Процентный 2 3 4" xfId="77"/>
    <cellStyle name="Процентный 2 3 4 2" xfId="211"/>
    <cellStyle name="Процентный 2 3 5" xfId="189"/>
    <cellStyle name="Процентный 2 4" xfId="68"/>
    <cellStyle name="Процентный 2 4 2" xfId="91"/>
    <cellStyle name="Процентный 2 4 2 2" xfId="225"/>
    <cellStyle name="Процентный 2 4 3" xfId="203"/>
    <cellStyle name="Процентный 2 5" xfId="80"/>
    <cellStyle name="Процентный 2 5 2" xfId="214"/>
    <cellStyle name="Процентный 2 6" xfId="104"/>
    <cellStyle name="Процентный 2 7" xfId="192"/>
    <cellStyle name="Процентный 3" xfId="128"/>
    <cellStyle name="Процентный 3 2" xfId="178"/>
    <cellStyle name="Процентный 3 2 2" xfId="281"/>
    <cellStyle name="Процентный 4" xfId="129"/>
    <cellStyle name="Процентный 5" xfId="124"/>
    <cellStyle name="Процентный 6" xfId="102"/>
    <cellStyle name="Процентный 6 2" xfId="148"/>
    <cellStyle name="Процентный 6 2 2" xfId="251"/>
    <cellStyle name="Процентный 6 3" xfId="231"/>
    <cellStyle name="Процентный 7" xfId="136"/>
    <cellStyle name="Процентный 7 2" xfId="171"/>
    <cellStyle name="Процентный 7 2 2" xfId="274"/>
    <cellStyle name="Процентный 7 3" xfId="147"/>
    <cellStyle name="Процентный 7 4" xfId="241"/>
    <cellStyle name="Процентный 8" xfId="139"/>
    <cellStyle name="Процентный 8 2" xfId="244"/>
    <cellStyle name="Процентный 9" xfId="97"/>
    <cellStyle name="Финансовый" xfId="1" builtinId="3"/>
    <cellStyle name="Финансовый 2" xfId="24"/>
    <cellStyle name="Финансовый 2 2" xfId="69"/>
    <cellStyle name="Финансовый 2 2 2" xfId="92"/>
    <cellStyle name="Финансовый 2 2 2 2" xfId="185"/>
    <cellStyle name="Финансовый 2 2 2 2 2" xfId="283"/>
    <cellStyle name="Финансовый 2 2 2 3" xfId="226"/>
    <cellStyle name="Финансовый 2 2 3" xfId="126"/>
    <cellStyle name="Финансовый 2 2 4" xfId="204"/>
    <cellStyle name="Финансовый 2 3" xfId="81"/>
    <cellStyle name="Финансовый 2 3 2" xfId="215"/>
    <cellStyle name="Финансовый 2 4" xfId="108"/>
    <cellStyle name="Финансовый 2 5" xfId="193"/>
    <cellStyle name="Финансовый 3" xfId="107"/>
    <cellStyle name="Финансовый 3 2" xfId="114"/>
    <cellStyle name="Финансовый 3 3" xfId="99"/>
    <cellStyle name="Финансовый 3 4" xfId="183"/>
    <cellStyle name="Финансовый 4" xfId="122"/>
    <cellStyle name="Финансовый 4 10" xfId="172"/>
    <cellStyle name="Финансовый 4 10 2" xfId="275"/>
    <cellStyle name="Финансовый 4 11" xfId="150"/>
    <cellStyle name="Финансовый 4 11 2" xfId="253"/>
    <cellStyle name="Финансовый 4 12" xfId="233"/>
    <cellStyle name="Финансовый 4 2" xfId="123"/>
    <cellStyle name="Финансовый 4 2 10" xfId="151"/>
    <cellStyle name="Финансовый 4 2 10 2" xfId="254"/>
    <cellStyle name="Финансовый 4 2 11" xfId="234"/>
    <cellStyle name="Финансовый 4 2 2" xfId="156"/>
    <cellStyle name="Финансовый 4 2 2 2" xfId="259"/>
    <cellStyle name="Финансовый 4 2 3" xfId="159"/>
    <cellStyle name="Финансовый 4 2 3 2" xfId="262"/>
    <cellStyle name="Финансовый 4 2 4" xfId="161"/>
    <cellStyle name="Финансовый 4 2 4 2" xfId="264"/>
    <cellStyle name="Финансовый 4 2 5" xfId="163"/>
    <cellStyle name="Финансовый 4 2 5 2" xfId="266"/>
    <cellStyle name="Финансовый 4 2 6" xfId="165"/>
    <cellStyle name="Финансовый 4 2 6 2" xfId="268"/>
    <cellStyle name="Финансовый 4 2 7" xfId="167"/>
    <cellStyle name="Финансовый 4 2 7 2" xfId="270"/>
    <cellStyle name="Финансовый 4 2 8" xfId="169"/>
    <cellStyle name="Финансовый 4 2 8 2" xfId="272"/>
    <cellStyle name="Финансовый 4 2 9" xfId="173"/>
    <cellStyle name="Финансовый 4 2 9 2" xfId="276"/>
    <cellStyle name="Финансовый 4 3" xfId="155"/>
    <cellStyle name="Финансовый 4 3 2" xfId="258"/>
    <cellStyle name="Финансовый 4 4" xfId="158"/>
    <cellStyle name="Финансовый 4 4 2" xfId="261"/>
    <cellStyle name="Финансовый 4 5" xfId="160"/>
    <cellStyle name="Финансовый 4 5 2" xfId="263"/>
    <cellStyle name="Финансовый 4 6" xfId="162"/>
    <cellStyle name="Финансовый 4 6 2" xfId="265"/>
    <cellStyle name="Финансовый 4 7" xfId="164"/>
    <cellStyle name="Финансовый 4 7 2" xfId="267"/>
    <cellStyle name="Финансовый 4 8" xfId="166"/>
    <cellStyle name="Финансовый 4 8 2" xfId="269"/>
    <cellStyle name="Финансовый 4 9" xfId="168"/>
    <cellStyle name="Финансовый 4 9 2" xfId="271"/>
    <cellStyle name="Финансовый 5" xfId="182"/>
    <cellStyle name="Финансовый 6" xfId="15"/>
    <cellStyle name="Финансовый 8" xfId="180"/>
  </cellStyles>
  <dxfs count="6"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19050</xdr:colOff>
      <xdr:row>13</xdr:row>
      <xdr:rowOff>119062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86288" cy="23479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0</xdr:row>
      <xdr:rowOff>0</xdr:rowOff>
    </xdr:from>
    <xdr:to>
      <xdr:col>14</xdr:col>
      <xdr:colOff>38</xdr:colOff>
      <xdr:row>13</xdr:row>
      <xdr:rowOff>122575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6288" y="0"/>
          <a:ext cx="4548225" cy="2351425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7</xdr:row>
      <xdr:rowOff>104775</xdr:rowOff>
    </xdr:from>
    <xdr:to>
      <xdr:col>8</xdr:col>
      <xdr:colOff>633412</xdr:colOff>
      <xdr:row>12</xdr:row>
      <xdr:rowOff>30643</xdr:rowOff>
    </xdr:to>
    <xdr:pic>
      <xdr:nvPicPr>
        <xdr:cNvPr id="8" name="Picture 4" descr="логотип Южуралзолото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512" y="1304925"/>
          <a:ext cx="2514600" cy="783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590786</xdr:colOff>
      <xdr:row>13</xdr:row>
      <xdr:rowOff>114300</xdr:rowOff>
    </xdr:from>
    <xdr:to>
      <xdr:col>9</xdr:col>
      <xdr:colOff>576808</xdr:colOff>
      <xdr:row>23</xdr:row>
      <xdr:rowOff>95251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00636" y="2343150"/>
          <a:ext cx="3248335" cy="1924051"/>
        </a:xfrm>
        <a:prstGeom prst="rect">
          <a:avLst/>
        </a:prstGeom>
      </xdr:spPr>
    </xdr:pic>
    <xdr:clientData/>
  </xdr:twoCellAnchor>
  <xdr:twoCellAnchor editAs="oneCell">
    <xdr:from>
      <xdr:col>10</xdr:col>
      <xdr:colOff>61913</xdr:colOff>
      <xdr:row>21</xdr:row>
      <xdr:rowOff>104775</xdr:rowOff>
    </xdr:from>
    <xdr:to>
      <xdr:col>13</xdr:col>
      <xdr:colOff>554445</xdr:colOff>
      <xdr:row>36</xdr:row>
      <xdr:rowOff>9526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86538" y="3876675"/>
          <a:ext cx="2449920" cy="2909889"/>
        </a:xfrm>
        <a:prstGeom prst="rect">
          <a:avLst/>
        </a:prstGeom>
      </xdr:spPr>
    </xdr:pic>
    <xdr:clientData/>
  </xdr:twoCellAnchor>
  <xdr:twoCellAnchor editAs="oneCell">
    <xdr:from>
      <xdr:col>0</xdr:col>
      <xdr:colOff>233363</xdr:colOff>
      <xdr:row>24</xdr:row>
      <xdr:rowOff>32984</xdr:rowOff>
    </xdr:from>
    <xdr:to>
      <xdr:col>4</xdr:col>
      <xdr:colOff>123825</xdr:colOff>
      <xdr:row>31</xdr:row>
      <xdr:rowOff>118256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363" y="4404959"/>
          <a:ext cx="2500312" cy="15187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lp.loc\space\Documents%20and%20Settings\user\&#1056;&#1072;&#1073;&#1086;&#1095;&#1080;&#1081;%20&#1089;&#1090;&#1086;&#1083;\&#1057;&#1074;&#1077;&#1088;&#1082;&#1072;%20&#1042;&#1043;&#1054;%20(&#1089;&#1087;&#1080;&#1089;&#1086;&#1082;%20&#1086;&#1087;&#1077;&#1088;&#1072;&#1094;&#1080;&#1081;)%20v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lp.loc\space\Project_Office\001%20&#1055;&#1088;&#1086;&#1077;&#1082;&#1090;%20&#1087;&#1086;%20%20&#1082;&#1086;&#1085;&#1089;&#1086;&#1083;&#1080;&#1076;&#1072;&#1094;&#1080;&#1080;%20&#1086;&#1090;&#1095;&#1077;&#1090;&#1085;&#1086;&#1089;&#1090;&#1080;%20%20&#1075;&#1088;&#1091;&#1087;&#1087;&#1099;%20&#1048;&#1051;&#1055;\007%20&#1058;&#1047;%20&#1087;&#1077;&#1088;&#1077;&#1076;&#1072;&#1085;&#1085;&#1099;&#1077;\005%20&#1042;&#1043;&#1054;\&#1069;&#1083;&#1080;&#1084;&#1080;&#1085;&#1072;&#1094;&#1080;&#1103;%20v52_&#1057;&#1057;%200802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lp.loc\space\DiskZ\Fin\REPORTING\011%20&#1052;&#1057;&#1060;&#1054;\000%20Reports\2019\000%20&#1052;&#1057;&#1060;&#1054;%20SG%20(2019-4Q)\000%20&#1052;&#1057;&#1060;&#1054;%20SG%20(2019-12)\001%20ICR\&#1042;&#1043;&#1054;%20(2019-Y)%20&#1043;&#1088;&#1091;&#1087;&#1087;&#1072;.xlsx!!!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lp.loc\space\Users\TEMP.ILP.043\Desktop\&#1042;&#1043;&#1054;%20(2019-Y)%20&#1043;&#1088;&#1091;&#1087;&#1087;&#1072;.xlsx!!!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lp.loc\space\DiskZ\Fin\REPORTING\011%20&#1052;&#1057;&#1060;&#1054;\000%20Reports\2019\000%20&#1052;&#1057;&#1060;&#1054;%20SG%20(2019-4Q)\000%20&#1052;&#1057;&#1060;&#1054;%20SG%20(2019-12)\002%20Reports\!&#1055;&#1088;&#1080;&#1084;&#1077;&#1095;&#1072;&#1085;&#1080;&#1103;%20&#1082;%20&#1086;&#1090;&#1095;&#1077;&#1090;&#1085;&#1086;&#1089;&#1090;&#1080;%202019\&#1057;&#1074;&#1103;&#1079;&#1072;&#1085;&#1085;&#1099;&#1077;%20&#1089;&#1090;&#1086;&#1088;&#1086;&#1085;&#1099;\workfiles\&#1089;&#1095;&#1077;&#1090;&#1072;%20R\!&#1057;&#1074;&#1086;&#1076;%20(2019-Y)%20SG_&#1040;&#1060;&#1050;%20&#1089;&#1095;&#1077;&#1090;&#1072;%20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lp.loc\space\Fin\REPORTING\011%20&#1052;&#1057;&#1060;&#1054;\000%20Reports\2018\000%20&#1052;&#1057;&#1060;&#1054;%20SG%20(2018-4Q)\000%20&#1052;&#1057;&#1060;&#1054;%20SG%20(2018-12)\002%20Reports\&#1040;&#1058;\IFRS_BS_PL%20(2018-Y)_&#1040;&#1058;%20-%20&#1086;&#1082;.xls!!!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lp.loc\space\DiskZ\Fin\REPORTING\011%20&#1052;&#1057;&#1060;&#1054;\000%20Reports\2019\000%20&#1052;&#1057;&#1060;&#1054;%20SG%20(2019-4Q)\000%20&#1052;&#1057;&#1060;&#1054;%20SG%20(2019-12)\002%20Reports\!&#1052;&#1057;&#1060;&#1054;%20&#1082;&#1086;&#1088;&#1088;&#1077;&#1082;&#1090;&#1080;&#1088;&#1086;&#1074;&#1082;&#1080;\&#1053;&#1077;&#1087;&#1088;&#1086;&#1074;&#1077;&#1076;&#1077;&#1085;&#1085;&#1099;&#1077;%20&#1089;&#1095;&#1077;&#1090;&#1072;\&#1055;&#1077;&#1088;&#1077;&#1095;&#1077;&#1085;&#1100;%20&#1085;&#1077;&#1087;&#1088;&#1086;&#1074;&#1077;&#1076;&#1077;&#1085;&#1085;&#1099;&#1093;%20&#1089;&#1095;&#1077;&#1090;&#1086;&#1074;%20(2018_Y)_&#1057;&#1077;&#1075;&#1062;&#1041;&#105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lp.loc\space\DiskZ\Fin\REPORTING\011%20&#1052;&#1057;&#1060;&#1054;\000%20Reports\2019\000%20&#1052;&#1057;&#1060;&#1054;%20SG%20(2019-4Q)\000%20&#1052;&#1057;&#1060;&#1054;%20SG%20(2019-12)\002%20Reports\!&#1052;&#1057;&#1060;&#1054;%20&#1082;&#1086;&#1088;&#1088;&#1077;&#1082;&#1090;&#1080;&#1088;&#1086;&#1074;&#1082;&#1080;\&#1053;&#1077;&#1087;&#1088;&#1086;&#1074;&#1077;&#1076;&#1077;&#1085;&#1085;&#1099;&#1077;%20&#1089;&#1095;&#1077;&#1090;&#1072;\&#1055;&#1077;&#1088;&#1077;&#1095;&#1077;&#1085;&#1100;%20&#1085;&#1077;&#1087;&#1088;&#1086;&#1074;&#1077;&#1076;&#1077;&#1085;&#1085;&#1099;&#1093;%20&#1089;&#1095;&#1077;&#1090;&#1086;&#1074;%20(2019-Y)_&#1054;&#1085;&#1077;&#1075;&#1072;&#1083;&#1077;&#10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статей "/>
      <sheetName val="Сверка PL"/>
      <sheetName val="Сверка BS"/>
      <sheetName val="Сверка CF"/>
    </sheetNames>
    <sheetDataSet>
      <sheetData sheetId="0">
        <row r="2">
          <cell r="B2" t="str">
            <v>Выручка от реализации продукции, работ, услуг с НДС и ЭП. Основная деятельность</v>
          </cell>
        </row>
        <row r="3">
          <cell r="B3" t="str">
            <v>Выручка от реализации продукции, работ, услуг с НДС и ЭП. Товары для перепродажи</v>
          </cell>
        </row>
        <row r="4">
          <cell r="B4" t="str">
            <v>Выручка от реализации продукции, работ, услуг с НДС и ЭП. Прочая реализация</v>
          </cell>
        </row>
        <row r="5">
          <cell r="B5" t="str">
            <v>Экспортные пошлины (ЭП). Основная деятельность</v>
          </cell>
        </row>
        <row r="6">
          <cell r="B6" t="str">
            <v>Экспортные пошлины (ЭП). Товары для перепродажи</v>
          </cell>
        </row>
        <row r="7">
          <cell r="B7" t="str">
            <v>Экспортные пошлины (ЭП). Прочая реализация</v>
          </cell>
        </row>
        <row r="8">
          <cell r="B8" t="str">
            <v>НДС. Основная деятелность</v>
          </cell>
        </row>
        <row r="9">
          <cell r="B9" t="str">
            <v>НДС. Товары для перепродажи</v>
          </cell>
        </row>
        <row r="10">
          <cell r="B10" t="str">
            <v>НДС. Прочая реализация</v>
          </cell>
        </row>
        <row r="11">
          <cell r="B11" t="str">
            <v>Выручка от реализации продукции, работ, услуг без НДС и ЭП. Основная продукция</v>
          </cell>
        </row>
        <row r="12">
          <cell r="B12" t="str">
            <v>Выручка от реализации продукции, работ, услуг без НДС и ЭП. Товары для перепродажи</v>
          </cell>
        </row>
        <row r="13">
          <cell r="B13" t="str">
            <v>Выручка от реализации продукции, работ, услуг без НДС и ЭП. Прочая реализация</v>
          </cell>
        </row>
        <row r="14">
          <cell r="B14" t="str">
            <v>Расходы по доставке готовой продукции (транспортные расходы). Водный фрахт</v>
          </cell>
        </row>
        <row r="15">
          <cell r="B15" t="str">
            <v>Расходы по доставке готовой продукции (транспортные расходы). Железнодорожный тариф</v>
          </cell>
        </row>
        <row r="16">
          <cell r="B16" t="str">
            <v>Расходы по доставке готовой продукции (транспортные расходы). Услуги автотранспорта</v>
          </cell>
        </row>
        <row r="17">
          <cell r="B17" t="str">
            <v>Расходы по доставке готовой продукции (транспортные расходы). Транспортно-экспедиторские услуги</v>
          </cell>
        </row>
        <row r="18">
          <cell r="B18" t="str">
            <v>Расходы по доставке готовой продукции (транспортные расходы). Расходы по доставке тепловой энергии</v>
          </cell>
        </row>
        <row r="19">
          <cell r="B19" t="str">
            <v>Выручка от реализации продукции, работ, услуг без доставки и экспортных пошлин. Основная продукция</v>
          </cell>
        </row>
        <row r="20">
          <cell r="B20" t="str">
            <v>Выручка от реализации продукции, работ, услуг без доставки и экспортных пошлин. Товары для перепродажи</v>
          </cell>
        </row>
        <row r="21">
          <cell r="B21" t="str">
            <v>Выручка от реализации продукции, работ, услуг без доставки и экспортных пошлин. Прочая реализация</v>
          </cell>
        </row>
        <row r="22">
          <cell r="B22" t="str">
            <v>Стоимость товаров для перепродажи</v>
          </cell>
        </row>
        <row r="23">
          <cell r="B23" t="str">
            <v>Комиссионные и агентские вознаграждения</v>
          </cell>
        </row>
        <row r="24">
          <cell r="B24" t="str">
            <v>Операционные расходы. Древесное сырье</v>
          </cell>
        </row>
        <row r="25">
          <cell r="B25" t="str">
            <v>Операционные расходы. Шпон</v>
          </cell>
        </row>
        <row r="26">
          <cell r="B26" t="str">
            <v>Операционные расходы. Целлюлоза беленая лиственная</v>
          </cell>
        </row>
        <row r="27">
          <cell r="B27" t="str">
            <v>Операционные расходы. Целлюлоза беленая хвойная</v>
          </cell>
        </row>
        <row r="28">
          <cell r="B28" t="str">
            <v>Операционные расходы. Целлюлоза небеленая хвойная</v>
          </cell>
        </row>
        <row r="29">
          <cell r="B29" t="str">
            <v>Операционные расходы. Бумага</v>
          </cell>
        </row>
        <row r="30">
          <cell r="B30" t="str">
            <v>Операционные расходы. Основные материалы и химикаты. Сырое талловое масло</v>
          </cell>
        </row>
        <row r="31">
          <cell r="B31" t="str">
            <v>Операционные расходы. Основные материалы и химикаты. Канифоль</v>
          </cell>
        </row>
        <row r="32">
          <cell r="B32" t="str">
            <v>Операционные расходы. Основные материалы и химикаты. Крахмал</v>
          </cell>
        </row>
        <row r="33">
          <cell r="B33" t="str">
            <v>Операционные расходы. Основные материалы и химикаты. Сода каустическая</v>
          </cell>
        </row>
        <row r="34">
          <cell r="B34" t="str">
            <v>Операционные расходы. Основные материалы и химикаты. Сода кальцинированная</v>
          </cell>
        </row>
        <row r="35">
          <cell r="B35" t="str">
            <v>Операционные расходы. Основные материалы и химикаты. Глинозем</v>
          </cell>
        </row>
        <row r="36">
          <cell r="B36" t="str">
            <v>Операционные расходы. Основные материалы и химикаты. Карбонат</v>
          </cell>
        </row>
        <row r="37">
          <cell r="B37" t="str">
            <v>Операционные расходы. Основные материалы и химикаты. Перекись водорода</v>
          </cell>
        </row>
        <row r="38">
          <cell r="B38" t="str">
            <v>Операционные расходы. Основные материалы и химикаты. Клей</v>
          </cell>
        </row>
        <row r="39">
          <cell r="B39" t="str">
            <v>Операционные расходы. Основные материалы и химикаты. Полиэтилен</v>
          </cell>
        </row>
        <row r="40">
          <cell r="B40" t="str">
            <v>Операционные расходы. Основные материалы и химикаты. Краска для нанесения печати на мешки</v>
          </cell>
        </row>
        <row r="41">
          <cell r="B41" t="str">
            <v>Операционные расходы. Основные материалы и химикаты. Краска для листовой печати</v>
          </cell>
        </row>
        <row r="42">
          <cell r="B42" t="str">
            <v>Операционные расходы. Основные материалы и химикаты. Краска для ролевой печати</v>
          </cell>
        </row>
        <row r="43">
          <cell r="B43" t="str">
            <v>Операционные расходы. Основные материалы и химикаты. Пленка для ламинирования</v>
          </cell>
        </row>
        <row r="44">
          <cell r="B44" t="str">
            <v>Операционные расходы. Основные материалы и химикаты. Смола фенольная</v>
          </cell>
        </row>
        <row r="45">
          <cell r="B45" t="str">
            <v>Операционные расходы. Основные материалы и химикаты. Смола карбамидная</v>
          </cell>
        </row>
        <row r="46">
          <cell r="B46" t="str">
            <v>Операционные расходы. Основные материалы и химикаты. КФК</v>
          </cell>
        </row>
        <row r="47">
          <cell r="B47" t="str">
            <v>Операционные расходы. Основные материалы и химикаты. Карбамид</v>
          </cell>
        </row>
        <row r="48">
          <cell r="B48" t="str">
            <v>Операционные расходы. Основные материалы и химикаты. Прочие химикаты и основные материалы. ХХХ</v>
          </cell>
        </row>
        <row r="49">
          <cell r="B49" t="str">
            <v>Операционные расходы. Топливо и тепловая энергия. Мазут</v>
          </cell>
        </row>
        <row r="50">
          <cell r="B50" t="str">
            <v>Операционные расходы. Топливо и тепловая энергия. Пек</v>
          </cell>
        </row>
        <row r="51">
          <cell r="B51" t="str">
            <v>Операционные расходы. Топливо и тепловая энергия. Топливная древесина</v>
          </cell>
        </row>
        <row r="52">
          <cell r="B52" t="str">
            <v>Операционные расходы. Топливо и тепловая энергия. Газ</v>
          </cell>
        </row>
        <row r="53">
          <cell r="B53" t="str">
            <v>Операционные расходы. Топливо и тепловая энергия. Тепловая энергия</v>
          </cell>
        </row>
        <row r="54">
          <cell r="B54" t="str">
            <v>Операционные расходы. Топливо и тепловая энергия. Прочее. ХХХ</v>
          </cell>
        </row>
        <row r="55">
          <cell r="B55" t="str">
            <v>Операционные расходы. ГСМ. Дизельное топливо</v>
          </cell>
        </row>
        <row r="56">
          <cell r="B56" t="str">
            <v>Операционные расходы. ГСМ. Бензин</v>
          </cell>
        </row>
        <row r="57">
          <cell r="B57" t="str">
            <v>Операционные расходы. ГСМ. Масла и смазки</v>
          </cell>
        </row>
        <row r="58">
          <cell r="B58" t="str">
            <v>Операционные расходы. ГСМ. Прочее. ХХХ</v>
          </cell>
        </row>
        <row r="59">
          <cell r="B59" t="str">
            <v>Операционные расходы. Э/энергия</v>
          </cell>
        </row>
        <row r="60">
          <cell r="B60" t="str">
            <v>Операционные расходы. Расходы на персонал. Заработная плата в части производственного персонала</v>
          </cell>
        </row>
        <row r="61">
          <cell r="B61" t="str">
            <v>Операционные расходы. Расходы на персонал. Отчисления с заработной платы производственного персонала</v>
          </cell>
        </row>
        <row r="62">
          <cell r="B62" t="str">
            <v>Операционные расходы. Расходы на персонал. Заработная плата в части административного персонала</v>
          </cell>
        </row>
        <row r="63">
          <cell r="B63" t="str">
            <v>Операционные расходы. Расходы на персонал. Отчисления с заработной платы административного персонала</v>
          </cell>
        </row>
        <row r="64">
          <cell r="B64" t="str">
            <v>Операционные расходы. Расходы на персонал. Заработная плата в части коммерческого персонала</v>
          </cell>
        </row>
        <row r="65">
          <cell r="B65" t="str">
            <v>Операционные расходы. Расходы на персонал. Отчисления с заработной платы коммерческого персоналала</v>
          </cell>
        </row>
        <row r="66">
          <cell r="B66" t="str">
            <v>Операционные расходы. Расходы на персонал. Резерв на отпуска</v>
          </cell>
        </row>
        <row r="67">
          <cell r="B67" t="str">
            <v>Операционные расходы. Расходы на персонал. Расходы на обучение</v>
          </cell>
        </row>
        <row r="68">
          <cell r="B68" t="str">
            <v>Операционные расходы. Расходы на персонал. Прочие расходы на персонал. ХХХ</v>
          </cell>
        </row>
        <row r="69">
          <cell r="B69" t="str">
            <v>Операционные расходы. Расходы на ремонты. Материалы и запчасти для ремонта оборудования</v>
          </cell>
        </row>
        <row r="70">
          <cell r="B70" t="str">
            <v>Операционные расходы. Расходы на ремонты. Материалы и запчасти для ремонта зданий и сооружений</v>
          </cell>
        </row>
        <row r="71">
          <cell r="B71" t="str">
            <v>Операционные расходы. Расходы на ремонты. Материалы и запчасти для ремонта транспортных средств</v>
          </cell>
        </row>
        <row r="72">
          <cell r="B72" t="str">
            <v>Операционные расходы. Расходы на ремонты. Ремонтные работы: оборудование</v>
          </cell>
        </row>
        <row r="73">
          <cell r="B73" t="str">
            <v>Операционные расходы. Расходы на ремонты. Ремонтные работы: здания и сооружения</v>
          </cell>
        </row>
        <row r="74">
          <cell r="B74" t="str">
            <v>Операционные расходы. Расходы на ремонты. Ремонтные работы: транспортные средства</v>
          </cell>
        </row>
        <row r="75">
          <cell r="B75" t="str">
            <v>Операционные расходы. Расходы на ремонты. Прочее. ХХХ</v>
          </cell>
        </row>
        <row r="76">
          <cell r="B76" t="str">
            <v>Операционные расходы. Вспомогательные материалы и запчасти. Материалы для упаковки</v>
          </cell>
        </row>
        <row r="77">
          <cell r="B77" t="str">
            <v>Операционные расходы. Вспомогательные материалы и запчасти. Прочие материалы и запчасти. ХХХ</v>
          </cell>
        </row>
        <row r="78">
          <cell r="B78" t="str">
            <v>Операционные расходы. Одежда буммашин</v>
          </cell>
        </row>
        <row r="79">
          <cell r="B79" t="str">
            <v>Операционные расходы. Услуги подрядных и сторонних организаций. Услуги по заготовке</v>
          </cell>
        </row>
        <row r="80">
          <cell r="B80" t="str">
            <v>Операционные расходы. Услуги подрядных и сторонних организаций. Услуги по вывозке</v>
          </cell>
        </row>
        <row r="81">
          <cell r="B81" t="str">
            <v>Операционные расходы. Услуги подрядных и сторонних организаций. Услуги по сортировке, укладке, окорке древесного сырья и других ресурсов</v>
          </cell>
        </row>
        <row r="82">
          <cell r="B82" t="str">
            <v>Операционные расходы. Услуги подрядных и сторонних организаций. Услуги по доокорке, строжке, сортировке, укладке готовой продукции</v>
          </cell>
        </row>
        <row r="83">
          <cell r="B83" t="str">
            <v>Операционные расходы. Услуги подрядных и сторонних организаций. Подача/уборка вагонов, погрузо-разгрузочные работы</v>
          </cell>
        </row>
        <row r="84">
          <cell r="B84" t="str">
            <v>Операционные расходы. Услуги подрядных и сторонних организаций. Транспортные услуги</v>
          </cell>
        </row>
        <row r="85">
          <cell r="B85" t="str">
            <v>Операционные расходы. Услуги подрядных и сторонних организаций. Субподрядные работы по постпечатной обработке</v>
          </cell>
        </row>
        <row r="86">
          <cell r="B86" t="str">
            <v>Операционные расходы. Услуги подрядных и сторонних организаций. Услуги по содержанию основных средств (ТО, наладка, поверка, диагностика и т.п.)</v>
          </cell>
        </row>
        <row r="87">
          <cell r="B87" t="str">
            <v>Операционные расходы. Услуги подрядных и сторонних организаций. Коммунальные услуги</v>
          </cell>
        </row>
        <row r="88">
          <cell r="B88" t="str">
            <v>Операционные расходы. Услуги подрядных и сторонних организаций. Консалтинговые и юридические услуги</v>
          </cell>
        </row>
        <row r="89">
          <cell r="B89" t="str">
            <v>Операционные расходы. Услуги подрядных и сторонних организаций. Аудиторские услуги</v>
          </cell>
        </row>
        <row r="90">
          <cell r="B90" t="str">
            <v>Операционные расходы. Услуги подрядных и сторонних организаций. Услуги пожарной и сторожевой охраны</v>
          </cell>
        </row>
        <row r="91">
          <cell r="B91" t="str">
            <v>Операционные расходы. Услуги подрядных и сторонних организаций. Услуги по таможенному оформлению</v>
          </cell>
        </row>
        <row r="92">
          <cell r="B92" t="str">
            <v>Операционные расходы. Услуги подрядных и сторонних организаций. Услуги по управлению</v>
          </cell>
        </row>
        <row r="93">
          <cell r="B93" t="str">
            <v>Операционные расходы. Услуги подрядных и сторонних организаций. Услуги связи</v>
          </cell>
        </row>
        <row r="94">
          <cell r="B94" t="str">
            <v>Операционные расходы. Услуги подрядных и сторонних организаций. Услуги по лесоуправлению</v>
          </cell>
        </row>
        <row r="95">
          <cell r="B95" t="str">
            <v>Операционные расходы. Услуги подрядных и сторонних организаций. Прочие услуги. ХХХ</v>
          </cell>
        </row>
        <row r="96">
          <cell r="B96" t="str">
            <v>Операционные расходы. Содержание лесфонда. Услуги по отводу</v>
          </cell>
        </row>
        <row r="97">
          <cell r="B97" t="str">
            <v>Операционные расходы. Содержание лесфонда. Лесовосстановление</v>
          </cell>
        </row>
        <row r="98">
          <cell r="B98" t="str">
            <v>Операционные расходы. Содержание лесфонда. Разработка проектной документации</v>
          </cell>
        </row>
        <row r="99">
          <cell r="B99" t="str">
            <v>Операционные расходы. Содержание лесфонда. Прочее. ХХХ</v>
          </cell>
        </row>
        <row r="100">
          <cell r="B100" t="str">
            <v>Операционные расходы. Расходы по аренде. Земля и объекты производственного характера</v>
          </cell>
        </row>
        <row r="101">
          <cell r="B101" t="str">
            <v>Операционные расходы. Расходы по аренде. Земля и объекты административного характера</v>
          </cell>
        </row>
        <row r="102">
          <cell r="B102" t="str">
            <v>Операционные расходы. Расходы по экологии (размещение отходов, плата за загрязнение окружающей среды и т.п.)</v>
          </cell>
        </row>
        <row r="103">
          <cell r="B103" t="str">
            <v>Операционные расходы. Расходы по охране труда и технике безопасности</v>
          </cell>
        </row>
        <row r="104">
          <cell r="B104" t="str">
            <v>Операционные расходы. Командировочные расходы</v>
          </cell>
        </row>
        <row r="105">
          <cell r="B105" t="str">
            <v>Операционные расходы. Представительские расходы</v>
          </cell>
        </row>
        <row r="106">
          <cell r="B106" t="str">
            <v>Операционные расходы. Страхование и сертификация</v>
          </cell>
        </row>
        <row r="107">
          <cell r="B107" t="str">
            <v>Операционные расходы. Программное обеспечение</v>
          </cell>
        </row>
        <row r="108">
          <cell r="B108" t="str">
            <v>Операционные расходы. Прочие операционные расходы. ХХХ</v>
          </cell>
        </row>
        <row r="109">
          <cell r="B109" t="str">
            <v>Изменение остатков готовой продукции, незавершённого производства, товаров в пути</v>
          </cell>
        </row>
        <row r="110">
          <cell r="B110" t="str">
            <v>Платежи в бюджет. Налог на имущество</v>
          </cell>
        </row>
        <row r="111">
          <cell r="B111" t="str">
            <v>Платежи в бюджет. Транспортный налог</v>
          </cell>
        </row>
        <row r="112">
          <cell r="B112" t="str">
            <v>Платежи в бюджет. Попенная плата (аренда лесфонда)</v>
          </cell>
        </row>
        <row r="113">
          <cell r="B113" t="str">
            <v>Платежи в бюджет. Плата за пользование водными объектами</v>
          </cell>
        </row>
        <row r="114">
          <cell r="B114" t="str">
            <v>Платежи в бюджет. Прочие налоги</v>
          </cell>
        </row>
        <row r="115">
          <cell r="B115" t="str">
            <v>Расходы непроизводственного характера. Расходы по социальной сфере, объектам непромышленного характера, культурно-массовым мероприятиям и т.п.</v>
          </cell>
        </row>
        <row r="116">
          <cell r="B116" t="str">
            <v>Расходы непроизводственного характера. Расходы по содержанию неработающих и законсервированных объектов</v>
          </cell>
        </row>
        <row r="117">
          <cell r="B117" t="str">
            <v>Расходы непроизводственного характера. Благотворительность</v>
          </cell>
        </row>
        <row r="118">
          <cell r="B118" t="str">
            <v>Расходы непроизводственного характера. Прочие расходы непроизводственного характера</v>
          </cell>
        </row>
        <row r="119">
          <cell r="B119" t="str">
            <v>Прочие доходы и расходы. Прибыль (убытки) прошлых лет, выявленные в отчетном периоде. ХХХ</v>
          </cell>
        </row>
        <row r="120">
          <cell r="B120" t="str">
            <v>Прочие доходы и расходы. Резерв по сомнительным долгам</v>
          </cell>
        </row>
        <row r="121">
          <cell r="B121" t="str">
            <v>Прочие доходы и расходы. Убыток от списания дебиторской задолженности</v>
          </cell>
        </row>
        <row r="122">
          <cell r="B122" t="str">
            <v>Прочие доходы и расходы. Резервы под снижение стоимости товарно-материальных ценностей</v>
          </cell>
        </row>
        <row r="123">
          <cell r="B123" t="str">
            <v>Прочие доходы и расходы. Прибыль от списания кредиторской задолженности</v>
          </cell>
        </row>
        <row r="124">
          <cell r="B124" t="str">
            <v>Прочие доходы и расходы. Прибыль (убыток) от купли-продажи валюты</v>
          </cell>
        </row>
        <row r="125">
          <cell r="B125" t="str">
            <v>Прочие доходы и расходы. Комиссии, услуги банка</v>
          </cell>
        </row>
        <row r="126">
          <cell r="B126" t="str">
            <v>Прочие доходы и расходы. Госпошлина и судебные издержки</v>
          </cell>
        </row>
        <row r="127">
          <cell r="B127" t="str">
            <v>Прочие доходы и расходы. Сальдо доходов (расходов) от выбытия ТМЦ, неликвидов и т.п. Доходы от выбытия ТМЦ</v>
          </cell>
        </row>
        <row r="128">
          <cell r="B128" t="str">
            <v>Прочие доходы и расходы. Сальдо доходов (расходов) от выбытия ТМЦ, неликвидов и т.п. Расходы от выбытия ТМЦ</v>
          </cell>
        </row>
        <row r="129">
          <cell r="B129" t="str">
            <v>Прочие доходы и расходы. Сальдо доходов (расходов) от сдачи имущества в аренду/сублизинг (операции вне Группы). Доходы по договорам аренды вне Группы</v>
          </cell>
        </row>
        <row r="130">
          <cell r="B130" t="str">
            <v>Прочие доходы и расходы. Сальдо доходов (расходов) от сдачи имущества в аренду/сублизинг (операции вне Группы). Расходы по договорам аренды вне Группы</v>
          </cell>
        </row>
        <row r="131">
          <cell r="B131" t="str">
            <v xml:space="preserve">Прочие доходы и расходы. Штрафы, пени, неустойки за неиспользование лесфонда </v>
          </cell>
        </row>
        <row r="132">
          <cell r="B132" t="str">
            <v>Прочие доходы и расходы. Штрафы, пени, неустойки за неисполнение договорных обязательств</v>
          </cell>
        </row>
        <row r="133">
          <cell r="B133" t="str">
            <v>Прочие доходы и расходы. Штрафы, пени, неустойки по налогам</v>
          </cell>
        </row>
        <row r="134">
          <cell r="B134" t="str">
            <v>Прочие доходы и расходы. Штрафы, пени, неустойки прочие</v>
          </cell>
        </row>
        <row r="135">
          <cell r="B135" t="str">
            <v>Прочие доходы и расходы. Прочие доходы. ХХХ</v>
          </cell>
        </row>
        <row r="136">
          <cell r="B136" t="str">
            <v>Прочие доходы и расходы. Прочие расходы. ХХХ</v>
          </cell>
        </row>
        <row r="137">
          <cell r="B137" t="str">
            <v>Резерв под обесценение фин.вложенией</v>
          </cell>
        </row>
        <row r="138">
          <cell r="B138" t="str">
            <v>Резерв под обесценение внеоборотных активов</v>
          </cell>
        </row>
        <row r="139">
          <cell r="B139" t="str">
            <v>Прибыль (убыток) от переоценки балансовой стоимости финансовых вложений</v>
          </cell>
        </row>
        <row r="140">
          <cell r="B140" t="str">
            <v>Прибыль (убыток) от переоценки внеоборотных активов</v>
          </cell>
        </row>
        <row r="141">
          <cell r="B141" t="str">
            <v>Прибыль (убыток) от выбытия финансовых вложений</v>
          </cell>
        </row>
        <row r="142">
          <cell r="B142" t="str">
            <v>Прибыль (убыток) от выбытия внеоборотных активов</v>
          </cell>
        </row>
        <row r="143">
          <cell r="B143" t="str">
            <v>Расходы, связанные с закрытием, реорганизацией и приобретением бизнеса. Выплаты по сокращениям</v>
          </cell>
        </row>
        <row r="144">
          <cell r="B144" t="str">
            <v>Расходы, связанные с закрытием, реорганизацией и приобретением бизнеса. Расходы по приобретению акций и долей (включая гербовый сбор)</v>
          </cell>
        </row>
        <row r="145">
          <cell r="B145" t="str">
            <v>Расходы, связанные с закрытием, реорганизацией и приобретением бизнеса. Убытки по списанию нереальной к взысканию дебиторской задолженности</v>
          </cell>
        </row>
        <row r="146">
          <cell r="B146" t="str">
            <v>Расходы, связанные с закрытием, реорганизацией и приобретением бизнеса. Прибыли (убытки) от выбытия неликвидов</v>
          </cell>
        </row>
        <row r="147">
          <cell r="B147" t="str">
            <v>Расходы, связанные с закрытием, реорганизацией и приобретением бизнеса. Прочие расходы, связанные с приобретением/расширением/закрытией/реорганизацией бизнеса. ХХХ</v>
          </cell>
        </row>
        <row r="148">
          <cell r="B148" t="str">
            <v>Пенсии Германии</v>
          </cell>
        </row>
        <row r="149">
          <cell r="B149" t="str">
            <v>Курсовые разницы. Переоценка торговой дебиторской задолженности</v>
          </cell>
        </row>
        <row r="150">
          <cell r="B150" t="str">
            <v>Курсовые разницы. Переоценка торговой кредиторской задолженности</v>
          </cell>
        </row>
        <row r="151">
          <cell r="B151" t="str">
            <v>Курсовые разницы. Переоценка прочей дебиторской/кредиторской задолженности</v>
          </cell>
        </row>
        <row r="152">
          <cell r="B152" t="str">
            <v>Курсовые разницы. Переоценка кредитов, займов, финансовых вложений</v>
          </cell>
        </row>
        <row r="153">
          <cell r="B153" t="str">
            <v>Дивиденды полученные / доходы от участия в других организациях</v>
          </cell>
        </row>
        <row r="154">
          <cell r="B154" t="str">
            <v>Процентные доходы (расходы). Расходы по % по кредитам/займам/векселям. Текущая деятельность</v>
          </cell>
        </row>
        <row r="155">
          <cell r="B155" t="str">
            <v>Процентные доходы (расходы). Расходы по % по кредитам/займам/векселям. Инвестиционные проекты в фазе реализации</v>
          </cell>
        </row>
        <row r="156">
          <cell r="B156" t="str">
            <v>Процентные доходы (расходы). Расходы по % по кредитам/займам/векселям. Инвестиционные проекты в в инвест.фазе</v>
          </cell>
        </row>
        <row r="157">
          <cell r="B157" t="str">
            <v>Процентные доходы (расходы). Расходы по % по кредитам/займам/векселям. Приобретение ценных бумаг</v>
          </cell>
        </row>
        <row r="158">
          <cell r="B158" t="str">
            <v xml:space="preserve">Процентные доходы (расходы). Доходы по % по кредитам/займам/векселям </v>
          </cell>
        </row>
        <row r="159">
          <cell r="B159" t="str">
            <v>Процентные доходы (расходы). Банковские гарантии и комиссии</v>
          </cell>
        </row>
        <row r="160">
          <cell r="B160" t="str">
            <v xml:space="preserve">Процентные доходы (расходы). Возмещение процентов </v>
          </cell>
        </row>
        <row r="161">
          <cell r="B161" t="str">
            <v>Прочие финансовые доходы (раcходы). Доходы (расходы) по конвертации валютных кредитов</v>
          </cell>
        </row>
        <row r="162">
          <cell r="B162" t="str">
            <v xml:space="preserve">Прочие финансовые доходы (раcходы). Дополнительные расходы по организации кредита </v>
          </cell>
        </row>
        <row r="163">
          <cell r="B163" t="str">
            <v>Прочие финансовые доходы (раcходы). Прочее. ХХХ</v>
          </cell>
        </row>
        <row r="164">
          <cell r="B164" t="str">
            <v>Доходы/расходы по аренде (сублизингу) внутри Группы. Доходы по договорам аренды/сублизинга внутри Группы</v>
          </cell>
        </row>
        <row r="165">
          <cell r="B165" t="str">
            <v>Доходы/расходы по аренде (сублизингу) внутри Группы. Расходы по договорам аренды/сублизинга внутри Группы</v>
          </cell>
        </row>
        <row r="166">
          <cell r="B166" t="str">
            <v>Расходы по указанию акционеров</v>
          </cell>
        </row>
        <row r="167">
          <cell r="B167" t="str">
            <v>Лизинг</v>
          </cell>
        </row>
        <row r="168">
          <cell r="B168" t="str">
            <v>Амортизация</v>
          </cell>
        </row>
        <row r="169">
          <cell r="B169" t="str">
            <v>Изменение остатков готовой продукции, незавершённого производства, товаров в пути в части амортизации и лизинга</v>
          </cell>
        </row>
        <row r="170">
          <cell r="B170" t="str">
            <v>Налог на прибыль, штрафы, пени по налогу на прибыль</v>
          </cell>
        </row>
        <row r="171">
          <cell r="B171" t="str">
            <v>Отложенные налоговые активы/обязательства</v>
          </cell>
        </row>
        <row r="172">
          <cell r="B172" t="str">
            <v>Денежные средства и их эквиваленты</v>
          </cell>
        </row>
        <row r="173">
          <cell r="B173" t="str">
            <v>Денежные средства и их эквиваленты. Деньги в пути</v>
          </cell>
        </row>
        <row r="174">
          <cell r="B174" t="str">
            <v>Запасы. Сырье и материалы. Операционная деятельность</v>
          </cell>
        </row>
        <row r="175">
          <cell r="B175" t="str">
            <v>Запасы. Сырье и материалы. Инвестиционная деятельность</v>
          </cell>
        </row>
        <row r="176">
          <cell r="B176" t="str">
            <v>Запасы. Незавершенное производство</v>
          </cell>
        </row>
        <row r="177">
          <cell r="B177" t="str">
            <v>Запасы. Готовая продукция</v>
          </cell>
        </row>
        <row r="178">
          <cell r="B178" t="str">
            <v>Запасы. Прочие запасы</v>
          </cell>
        </row>
        <row r="179">
          <cell r="B179" t="str">
            <v>Запасы. Прочие запасы. Товары отгруженные</v>
          </cell>
        </row>
        <row r="180">
          <cell r="B180" t="str">
            <v>Запасы. Резерв под снижение стоимости ТМЦ</v>
          </cell>
        </row>
        <row r="181">
          <cell r="B181" t="str">
            <v>Дебиторская задолженность. Задолженность за товары, работы, услуги</v>
          </cell>
        </row>
        <row r="182">
          <cell r="B182" t="str">
            <v>Дебиторская задолженность. Авансы выданные поставщикам, подрядчикам. Операционная деятельность</v>
          </cell>
        </row>
        <row r="183">
          <cell r="B183" t="str">
            <v>Дебиторская задолженность. Авансы выданные поставщикам, подрядчикам. Инвестиционная деятельность</v>
          </cell>
        </row>
        <row r="184">
          <cell r="B184" t="str">
            <v>Дебиторская задолженность. Задолженность бюджета. Операционная деятельность</v>
          </cell>
        </row>
        <row r="185">
          <cell r="B185" t="str">
            <v>Дебиторская задолженность. Задолженность бюджета. Инвестиционная деятельность</v>
          </cell>
        </row>
        <row r="186">
          <cell r="B186" t="str">
            <v>Дебиторская задолженность. Задолженность участников (учредителей) по взносам в уставный капитал</v>
          </cell>
        </row>
        <row r="187">
          <cell r="B187" t="str">
            <v>Дебиторская задолженность. Лизинг</v>
          </cell>
        </row>
        <row r="188">
          <cell r="B188" t="str">
            <v>Дебиторская задолженность. Проценты по выданным займам</v>
          </cell>
        </row>
        <row r="189">
          <cell r="B189" t="str">
            <v>Дебиторская задолженность. Прочие дебиторы</v>
          </cell>
        </row>
        <row r="190">
          <cell r="B190" t="str">
            <v>Дебиторская задолженность. Резерв по сомнительным долгам</v>
          </cell>
        </row>
        <row r="191">
          <cell r="B191" t="str">
            <v>Кредиторская задолженность. Поставщики и подрядчики. Операционная деятельность</v>
          </cell>
        </row>
        <row r="192">
          <cell r="B192" t="str">
            <v>Кредиторская задолженность. Поставщики и подрядчики. Инвестиционная деятельность</v>
          </cell>
        </row>
        <row r="193">
          <cell r="B193" t="str">
            <v>Кредиторская задолженность. Авансы полученные</v>
          </cell>
        </row>
        <row r="194">
          <cell r="B194" t="str">
            <v>Кредиторская задолженность. Персонал</v>
          </cell>
        </row>
        <row r="195">
          <cell r="B195" t="str">
            <v>Кредиторская задолженность. Государственные внебюджетные фонды</v>
          </cell>
        </row>
        <row r="196">
          <cell r="B196" t="str">
            <v>Кредиторская задолженность. Налоги и сборы</v>
          </cell>
        </row>
        <row r="197">
          <cell r="B197" t="str">
            <v>Кредиторская задолженность. Лизинг</v>
          </cell>
        </row>
        <row r="198">
          <cell r="B198" t="str">
            <v>Кредиторская задолженность. Прочие кредиторы</v>
          </cell>
        </row>
        <row r="199">
          <cell r="B199" t="str">
            <v>НДС по приобретенным ценностям. Операционная деятельность</v>
          </cell>
        </row>
        <row r="200">
          <cell r="B200" t="str">
            <v>НДС по приобретенным ценностям. Инвестиционная деятельность</v>
          </cell>
        </row>
        <row r="201">
          <cell r="B201" t="str">
            <v>Прочие оборотные активы</v>
          </cell>
        </row>
        <row r="202">
          <cell r="B202" t="str">
            <v>Прочие краткосрочные пассивы</v>
          </cell>
        </row>
        <row r="203">
          <cell r="B203" t="str">
            <v>Прочие краткосрочные пассивы. Доходы будущих периодов</v>
          </cell>
        </row>
        <row r="204">
          <cell r="B204" t="str">
            <v>Основные средства</v>
          </cell>
        </row>
        <row r="205">
          <cell r="B205" t="str">
            <v>Капитальные вложения</v>
          </cell>
        </row>
        <row r="206">
          <cell r="B206" t="str">
            <v>Финансовые вложения. Долгосрочные финансовые вложения</v>
          </cell>
        </row>
        <row r="207">
          <cell r="B207" t="str">
            <v>Финансовые вложения. Краткосрочные финансовые вложения</v>
          </cell>
        </row>
        <row r="208">
          <cell r="B208" t="str">
            <v>Финансовые вложения. Краткосрочные финансовые вложения. Затраты по выкупу собственных акций у акционеров</v>
          </cell>
        </row>
        <row r="209">
          <cell r="B209" t="str">
            <v>Финансовые вложения. Резерв под обесценение финансовых вложений</v>
          </cell>
        </row>
        <row r="210">
          <cell r="B210" t="str">
            <v>Отложенные налоговые активы</v>
          </cell>
        </row>
        <row r="211">
          <cell r="B211" t="str">
            <v>Прочие внеоборотные активы</v>
          </cell>
        </row>
        <row r="212">
          <cell r="B212" t="str">
            <v>Капитал и резервы. Уставный капитал</v>
          </cell>
        </row>
        <row r="213">
          <cell r="B213" t="str">
            <v>Капитал и резервы. Добавочный капитал. ХХХ</v>
          </cell>
        </row>
        <row r="214">
          <cell r="B214" t="str">
            <v>Капитал и резервы. Нераспределенная прибыль (убыток)</v>
          </cell>
        </row>
        <row r="215">
          <cell r="B215" t="str">
            <v>Капитал и резервы. Прочие резервы (гибкая аналитика по факту). ХХХ</v>
          </cell>
        </row>
        <row r="216">
          <cell r="B216" t="str">
            <v>Кредиты и займы краткосрочные. Банковские кредиты. Текущая деятельность</v>
          </cell>
        </row>
        <row r="217">
          <cell r="B217" t="str">
            <v>Кредиты и займы краткосрочные. Банковские кредиты. Инвестиционные проекты</v>
          </cell>
        </row>
        <row r="218">
          <cell r="B218" t="str">
            <v>Кредиты и займы краткосрочные. Банковские кредиты. Приобретение ценных бумаг</v>
          </cell>
        </row>
        <row r="219">
          <cell r="B219" t="str">
            <v>Кредиты и займы краткосрочные. Небанковские займы. Текущая деятельность</v>
          </cell>
        </row>
        <row r="220">
          <cell r="B220" t="str">
            <v>Кредиты и займы краткосрочные. Небанковские займы. Инвестиционные проекты</v>
          </cell>
        </row>
        <row r="221">
          <cell r="B221" t="str">
            <v>Кредиты и займы краткосрочные. Небанковские займы. Приобретение ценных бумаг</v>
          </cell>
        </row>
        <row r="222">
          <cell r="B222" t="str">
            <v>Кредиты и займы краткосрочные. Векселя выданные. Текущая деятельность</v>
          </cell>
        </row>
        <row r="223">
          <cell r="B223" t="str">
            <v>Кредиты и займы краткосрочные. Векселя выданные. Инвестиционные проекты</v>
          </cell>
        </row>
        <row r="224">
          <cell r="B224" t="str">
            <v>Кредиты и займы краткосрочные. Векселя выданные. Приобретение ценных бумаг</v>
          </cell>
        </row>
        <row r="225">
          <cell r="B225" t="str">
            <v>Кредиты и займы краткосрочные. Проценты. Текущая деятельность</v>
          </cell>
        </row>
        <row r="226">
          <cell r="B226" t="str">
            <v>Кредиты и займы краткосрочные. Проценты. Инвестиционные проекты в фазе реализации</v>
          </cell>
        </row>
        <row r="227">
          <cell r="B227" t="str">
            <v>Кредиты и займы краткосрочные. Проценты. Инвестиционные проекты в инвест.фазе</v>
          </cell>
        </row>
        <row r="228">
          <cell r="B228" t="str">
            <v>Кредиты и займы краткосрочные. Проценты. Приобретение ценных бумаг</v>
          </cell>
        </row>
        <row r="229">
          <cell r="B229" t="str">
            <v>Кредиты и займы долгосрочные. Банковские кредиты. Текущая деятельность</v>
          </cell>
        </row>
        <row r="230">
          <cell r="B230" t="str">
            <v>Кредиты и займы долгосрочные. Банковские кредиты. Инвестиционные проекты</v>
          </cell>
        </row>
        <row r="231">
          <cell r="B231" t="str">
            <v>Кредиты и займы долгосрочные. Банковские кредиты. Приобретение ценных бумаг</v>
          </cell>
        </row>
        <row r="232">
          <cell r="B232" t="str">
            <v>Кредиты и займы долгосрочные. Небанковские займы. Текущая деятельность</v>
          </cell>
        </row>
        <row r="233">
          <cell r="B233" t="str">
            <v>Кредиты и займы долгосрочные. Небанковские займы. Инвестиционные проекты</v>
          </cell>
        </row>
        <row r="234">
          <cell r="B234" t="str">
            <v>Кредиты и займы долгосрочные. Небанковские займы. Приобретение ценных бумаг</v>
          </cell>
        </row>
        <row r="235">
          <cell r="B235" t="str">
            <v>Кредиты и займы долгосрочные. Векселя выданные. Текущая деятельность</v>
          </cell>
        </row>
        <row r="236">
          <cell r="B236" t="str">
            <v>Кредиты и займы долгосрочные. Векселя выданные. Инвестиционные проекты</v>
          </cell>
        </row>
        <row r="237">
          <cell r="B237" t="str">
            <v>Кредиты и займы долгосрочные. Векселя выданные. Приобретение ценных бумаг</v>
          </cell>
        </row>
        <row r="238">
          <cell r="B238" t="str">
            <v>Кредиты и займы долгосрочные. Проценты. Текущая деятельность</v>
          </cell>
        </row>
        <row r="239">
          <cell r="B239" t="str">
            <v>Кредиты и займы долгосрочные. Проценты. Инвестиционные проекты в фазе реализации</v>
          </cell>
        </row>
        <row r="240">
          <cell r="B240" t="str">
            <v>Кредиты и займы долгосрочные. Проценты. Инвестиционные проекты в инвест.фазе</v>
          </cell>
        </row>
        <row r="241">
          <cell r="B241" t="str">
            <v>Кредиты и займы долгосрочные. Проценты. Приобретение ценных бумаг</v>
          </cell>
        </row>
        <row r="242">
          <cell r="B242" t="str">
            <v>Отложенные налоговые обязательства</v>
          </cell>
        </row>
        <row r="243">
          <cell r="B243" t="str">
            <v>Прочие долгосрочные пассивы</v>
          </cell>
        </row>
        <row r="244">
          <cell r="B244" t="str">
            <v>Поступления по операционной деятельности. За основную продукцию</v>
          </cell>
        </row>
        <row r="245">
          <cell r="B245" t="str">
            <v>Поступления по операционной деятельности. Товары для перепродажи</v>
          </cell>
        </row>
        <row r="246">
          <cell r="B246" t="str">
            <v>Поступления по операционной деятельности. Возмещение налогов из бюджета</v>
          </cell>
        </row>
        <row r="247">
          <cell r="B247" t="str">
            <v>Поступления по операционной деятельности. Прочие поступления</v>
          </cell>
        </row>
        <row r="248">
          <cell r="B248" t="str">
            <v>Выплаты по операционной деятельности. Товары для перепродажи</v>
          </cell>
        </row>
        <row r="249">
          <cell r="B249" t="str">
            <v>Выплаты по операционной деятельности. Древесное сырье</v>
          </cell>
        </row>
        <row r="250">
          <cell r="B250" t="str">
            <v xml:space="preserve">Выплаты по операционной деятельности. Целлюлоза </v>
          </cell>
        </row>
        <row r="251">
          <cell r="B251" t="str">
            <v>Выплаты по операционной деятельности. Бумага</v>
          </cell>
        </row>
        <row r="252">
          <cell r="B252" t="str">
            <v>Выплаты по операционной деятельности. Основные химикаты и материалы</v>
          </cell>
        </row>
        <row r="253">
          <cell r="B253" t="str">
            <v>Выплаты по операционной деятельности. Топливо и тепловая энергия</v>
          </cell>
        </row>
        <row r="254">
          <cell r="B254" t="str">
            <v>Выплаты по операционной деятельности. Электроэнергия</v>
          </cell>
        </row>
        <row r="255">
          <cell r="B255" t="str">
            <v>Выплаты по операционной деятельности. Заработная плата с отчислениями</v>
          </cell>
        </row>
        <row r="256">
          <cell r="B256" t="str">
            <v>Выплаты по операционной деятельности. Вспомогательные материалы и запчасти, одежда буммашин</v>
          </cell>
        </row>
        <row r="257">
          <cell r="B257" t="str">
            <v>Выплаты по операционной деятельности. Услуги сторонних и подрядных организаций</v>
          </cell>
        </row>
        <row r="258">
          <cell r="B258" t="str">
            <v>Выплаты по операционной деятельности. Расходы по аренде (вне Группы)</v>
          </cell>
        </row>
        <row r="259">
          <cell r="B259" t="str">
            <v>Выплаты по операционной деятельности. Содержание лесфонда (услуги по отводу, лесовосстановление, разработка проектной документации и т.п.)</v>
          </cell>
        </row>
        <row r="260">
          <cell r="B260" t="str">
            <v>Выплаты по операционной деятельности. Командировочные и представительские расходы</v>
          </cell>
        </row>
        <row r="261">
          <cell r="B261" t="str">
            <v>Выплаты по операционной деятельности. Страхование и сертификация</v>
          </cell>
        </row>
        <row r="262">
          <cell r="B262" t="str">
            <v>Выплаты по операционной деятельности. Транспорт (включая возмещаемый)</v>
          </cell>
        </row>
        <row r="263">
          <cell r="B263" t="str">
            <v>Выплаты по операционной деятельности. Экспортные пошлины</v>
          </cell>
        </row>
        <row r="264">
          <cell r="B264" t="str">
            <v>Выплаты по операционной деятельности. Таможенное оформление и таможенные платежи</v>
          </cell>
        </row>
        <row r="265">
          <cell r="B265" t="str">
            <v xml:space="preserve">Выплаты по операционной деятельности. Уплата текущих налогов </v>
          </cell>
        </row>
        <row r="266">
          <cell r="B266" t="str">
            <v>Выплаты по операционной деятельности. Выплаты непроизводственного характера</v>
          </cell>
        </row>
        <row r="267">
          <cell r="B267" t="str">
            <v>Выплаты по операционной деятельности. Прочие платежи по операционной деятельности</v>
          </cell>
        </row>
        <row r="268">
          <cell r="B268" t="str">
            <v>Поступления по инвестиционной деятельности. Поступления от продажи ОС, НМА</v>
          </cell>
        </row>
        <row r="269">
          <cell r="B269" t="str">
            <v>Поступления по инвестиционной деятельности. Поступления от выбытия финансовых вложений</v>
          </cell>
        </row>
        <row r="270">
          <cell r="B270" t="str">
            <v>Поступления по инвестиционной деятельности. Прочие поступления от инвестиционной деятельности</v>
          </cell>
        </row>
        <row r="271">
          <cell r="B271" t="str">
            <v>Платежи по инвестиционной деятельности. Платежи по капитальным вложениям в ОС, НМА</v>
          </cell>
        </row>
        <row r="272">
          <cell r="B272" t="str">
            <v xml:space="preserve">Платежи по инвестиционной деятельности. Покупка акций, вклады в уставный капитал </v>
          </cell>
        </row>
        <row r="273">
          <cell r="B273" t="str">
            <v>Платежи по инвестиционной деятельности. Прочие платежи по инвестиционной деятельности</v>
          </cell>
        </row>
        <row r="274">
          <cell r="B274" t="str">
            <v>Поступления по финансовой деятельности. Получение кредитов (банковских).Текущая деятельность</v>
          </cell>
        </row>
        <row r="275">
          <cell r="B275" t="str">
            <v>Поступления по финансовой деятельности. Получение кредитов (банковских). Инвестиционные проекты</v>
          </cell>
        </row>
        <row r="276">
          <cell r="B276" t="str">
            <v>Поступления по финансовой деятельности. Получение кредитов (банковских). Приобретение ценных бумаг</v>
          </cell>
        </row>
        <row r="277">
          <cell r="B277" t="str">
            <v>Поступления по финансовой деятельности. Получение небанковских займов, эмиссия векселей и т.п. Текущая деятельность</v>
          </cell>
        </row>
        <row r="278">
          <cell r="B278" t="str">
            <v>Поступления по финансовой деятельности. Получение небанковских займов, эмиссия векселей и т.п. Инвестиционные проекты</v>
          </cell>
        </row>
        <row r="279">
          <cell r="B279" t="str">
            <v>Поступления по финансовой деятельности. Получение небанковских займов, эмиссия векселей и т.п. Приобретение ценных бумаг</v>
          </cell>
        </row>
        <row r="280">
          <cell r="B280" t="str">
            <v>Поступления по финансовой деятельности. Проценты по выданным займам/приобретенным векселям</v>
          </cell>
        </row>
        <row r="281">
          <cell r="B281" t="str">
            <v>Поступления по финансовой деятельности. Возмещение процентов (из бюджета и т.п.)</v>
          </cell>
        </row>
        <row r="282">
          <cell r="B282" t="str">
            <v>Поступления по финансовой деятельности. Возврат займов/погашение векселей</v>
          </cell>
        </row>
        <row r="283">
          <cell r="B283" t="str">
            <v>Поступления по финансовой деятельности. Доходы от сдачи имущества в аренду (внутри Группы)</v>
          </cell>
        </row>
        <row r="284">
          <cell r="B284" t="str">
            <v>Поступления по финансовой деятельности. Дивиденды полученные</v>
          </cell>
        </row>
        <row r="285">
          <cell r="B285" t="str">
            <v>Поступления по финансовой деятельности. Прочие поступления от финансовой деятельности</v>
          </cell>
        </row>
        <row r="286">
          <cell r="B286" t="str">
            <v>Платежи по финансовой деятельности. Погашение кредитов (банковских). Текущая деятельность</v>
          </cell>
        </row>
        <row r="287">
          <cell r="B287" t="str">
            <v>Платежи по финансовой деятельности. Погашение кредитов (банковских). Инвестиционные проекты</v>
          </cell>
        </row>
        <row r="288">
          <cell r="B288" t="str">
            <v>Платежи по финансовой деятельности. Погашение кредитов (банковских). Приобретение ценных бумаг</v>
          </cell>
        </row>
        <row r="289">
          <cell r="B289" t="str">
            <v>Платежи по финансовой деятельности. Погашение небанковских займов, выкуп векселей и т.п. Текущая деятельность</v>
          </cell>
        </row>
        <row r="290">
          <cell r="B290" t="str">
            <v>Платежи по финансовой деятельности. Погашение небанковских займов, выкуп векселей и т.п. Инвестиционные проекты</v>
          </cell>
        </row>
        <row r="291">
          <cell r="B291" t="str">
            <v>Платежи по финансовой деятельности. Погашение небанковских займов, выкуп векселей и т.п. Приобретение ценных бумаг</v>
          </cell>
        </row>
        <row r="292">
          <cell r="B292" t="str">
            <v>Платежи по финансовой деятельности. Выплата процентов по кредитам и займам. Текущая деятельность</v>
          </cell>
        </row>
        <row r="293">
          <cell r="B293" t="str">
            <v>Платежи по финансовой деятельности. Выплата процентов по кредитам и займам. Инвестиционные проекты в фазе реализации</v>
          </cell>
        </row>
        <row r="294">
          <cell r="B294" t="str">
            <v>Платежи по финансовой деятельности. Выплата процентов по кредитам и займам. Инвестиционные проекты в инвест.фазе</v>
          </cell>
        </row>
        <row r="295">
          <cell r="B295" t="str">
            <v>Платежи по финансовой деятельности. Выплата процентов по кредитам и займам. Приобретение ценных бумаг</v>
          </cell>
        </row>
        <row r="296">
          <cell r="B296" t="str">
            <v>Платежи по финансовой деятельности. Выдача займов, приобретение векселей и т.п.</v>
          </cell>
        </row>
        <row r="297">
          <cell r="B297" t="str">
            <v>Платежи по финансовой деятельности. Лизинговые выплаты</v>
          </cell>
        </row>
        <row r="298">
          <cell r="B298" t="str">
            <v>Платежи по финансовой деятельности. Расходы по аренде (внутри Группы)</v>
          </cell>
        </row>
        <row r="299">
          <cell r="B299" t="str">
            <v>Платежи по финансовой деятельности. Выплата дивидендов</v>
          </cell>
        </row>
        <row r="300">
          <cell r="B300" t="str">
            <v>Платежи по финансовой деятельности. Прочие выплаты от финансовой деятельности</v>
          </cell>
        </row>
        <row r="301">
          <cell r="B301" t="str">
            <v>Курсовые разницы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ОЕ"/>
      <sheetName val="Инструкция по перегрузке справ"/>
      <sheetName val="Инструкция"/>
      <sheetName val="ТЗ для Source PL ICR"/>
      <sheetName val="ТЗ для Source BS ICR"/>
      <sheetName val="ТЗ для Source CF ICR"/>
      <sheetName val="Матрица1"/>
      <sheetName val="Матрица2"/>
      <sheetName val="Расхождения"/>
      <sheetName val="Схема"/>
      <sheetName val="Лист6"/>
      <sheetName val="Лист1"/>
      <sheetName val="Лист2"/>
    </sheetNames>
    <sheetDataSet>
      <sheetData sheetId="0">
        <row r="3">
          <cell r="F3" t="str">
            <v>Себестоимость товаров и услуг. Амортизация ОС</v>
          </cell>
        </row>
        <row r="4">
          <cell r="F4" t="str">
            <v>Себестоимость товаров и услуг. Другие расходы включенные в себестоимость</v>
          </cell>
        </row>
        <row r="5">
          <cell r="F5" t="str">
            <v xml:space="preserve">Инвестиции в акции предприятий бизнес-направления </v>
          </cell>
        </row>
        <row r="6">
          <cell r="F6" t="str">
            <v>Долгосрочные финансовые вложения. Займы выданные предприятиям бизнес-направления</v>
          </cell>
        </row>
        <row r="7">
          <cell r="F7" t="str">
            <v xml:space="preserve">Инвестиции в акции предприятий бизнес-направления </v>
          </cell>
        </row>
        <row r="8">
          <cell r="F8" t="str">
            <v>Долгосрочные финансовые вложения. Займы выданные предприятиям бизнес-направления</v>
          </cell>
        </row>
        <row r="9">
          <cell r="F9" t="str">
            <v xml:space="preserve">Инвестиции в акции предприятий бизнес-направления </v>
          </cell>
        </row>
        <row r="10">
          <cell r="F10" t="str">
            <v>Долгосрочные финансовые вложения. Займы выданные предприятиям бизнес-направления</v>
          </cell>
        </row>
        <row r="11">
          <cell r="F11" t="str">
            <v>Инвестиции в акции. Резерв начисленный на инвестиции в акции предприятий бизнес-направления</v>
          </cell>
        </row>
        <row r="12">
          <cell r="F12" t="str">
            <v>Долгосрочные финансовые вложения. Резерв под займы выданные предприятиям бизнес-направления</v>
          </cell>
        </row>
        <row r="13">
          <cell r="F13" t="str">
            <v>Основные средства. Объекты незавершенного строительства в части ОС</v>
          </cell>
        </row>
        <row r="14">
          <cell r="F14" t="str">
            <v>Реализация товаров, работ и услуг предприятиям бизнес-направления</v>
          </cell>
        </row>
        <row r="15">
          <cell r="F15" t="str">
            <v>Реализация товаров, работ и услуг предприятиям бизнес-направления</v>
          </cell>
        </row>
        <row r="16">
          <cell r="F16" t="str">
            <v>Прочие операционные доходы/расходы. Прочие доходы/расходы от предприятий бизнес-направления</v>
          </cell>
        </row>
        <row r="17">
          <cell r="F17" t="str">
            <v>Реализация товаров, работ и услуг предприятиям бизнес-направления</v>
          </cell>
        </row>
        <row r="18">
          <cell r="F18" t="str">
            <v>Прочие операционные доходы/расходы. Дивиденды к получению от предприятий бизнес-направления</v>
          </cell>
        </row>
        <row r="19">
          <cell r="F19" t="str">
            <v>Долгосрочная задолженность по кредитам и займам. Займы от предприятий бизнес-направления</v>
          </cell>
        </row>
        <row r="20">
          <cell r="F20" t="str">
            <v>Долгосрочная задолженность по кредитам и займам. Займы от предприятий бизнес-направления</v>
          </cell>
        </row>
        <row r="21">
          <cell r="F21" t="str">
            <v>Долгосрочная задолженность по кредитам и займам. Займы от предприятий бизнес-направления</v>
          </cell>
        </row>
        <row r="22">
          <cell r="F22" t="str">
            <v>Долгосрочная задолженность по кредитам и займам. Займы от предприятий бизнес-направления</v>
          </cell>
        </row>
        <row r="23">
          <cell r="F23" t="str">
            <v>Долгосрочная задолженность по кредитам и займам. Займы от предприятий бизнес-направления</v>
          </cell>
        </row>
        <row r="24">
          <cell r="F24" t="str">
            <v>Долгосрочная задолженность по кредитам и займам. Займы от предприятий бизнес-направления</v>
          </cell>
        </row>
        <row r="25">
          <cell r="F25" t="str">
            <v>Долгосрочная задолженность по кредитам и займам. Займы от предприятий бизнес-направления</v>
          </cell>
        </row>
        <row r="26">
          <cell r="F26" t="str">
            <v>Долгосрочная задолженность по кредитам и займам. Займы от предприятий бизнес-направления</v>
          </cell>
        </row>
        <row r="27">
          <cell r="F27" t="str">
            <v>Долгосрочная задолженность по кредитам и займам. Займы от предприятий бизнес-направления</v>
          </cell>
        </row>
        <row r="28">
          <cell r="F28" t="str">
            <v>Долгосрочная задолженность по кредитам и займам. Займы от предприятий бизнес-направления</v>
          </cell>
        </row>
        <row r="29">
          <cell r="F29" t="str">
            <v>Долгосрочная задолженность по кредитам и займам. Займы от предприятий бизнес-направления</v>
          </cell>
        </row>
        <row r="30">
          <cell r="F30" t="str">
            <v>Долгосрочная задолженность по кредитам и займам. Займы от предприятий бизнес-направления</v>
          </cell>
        </row>
        <row r="31">
          <cell r="F31" t="str">
            <v>Долгосрочная задолженность по кредитам и займам. Займы от предприятий бизнес-направления</v>
          </cell>
        </row>
        <row r="32">
          <cell r="F32" t="str">
            <v>Долгосрочная задолженность по кредитам и займам. Займы от предприятий бизнес-направления</v>
          </cell>
        </row>
        <row r="33">
          <cell r="F33" t="str">
            <v>Долгосрочная задолженность по кредитам и займам. Займы от предприятий бизнес-направления</v>
          </cell>
        </row>
        <row r="34">
          <cell r="F34" t="str">
            <v>Долгосрочная задолженность по кредитам и займам. Займы от предприятий бизнес-направления</v>
          </cell>
        </row>
        <row r="35">
          <cell r="F35" t="str">
            <v>Долгосрочная задолженность по кредитам и займам. Займы от предприятий бизнес-направления</v>
          </cell>
        </row>
        <row r="36">
          <cell r="F36" t="str">
            <v>Долгосрочная задолженность по кредитам и займам. Займы от предприятий бизнес-направления</v>
          </cell>
        </row>
        <row r="37">
          <cell r="F37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38">
          <cell r="F38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39">
          <cell r="F39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40">
          <cell r="F40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41">
          <cell r="F41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42">
          <cell r="F42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43">
          <cell r="F43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44">
          <cell r="F44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45">
          <cell r="F45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46">
          <cell r="F46" t="str">
            <v xml:space="preserve">Добавочный капитал </v>
          </cell>
        </row>
        <row r="47">
          <cell r="F47" t="str">
            <v>Дивиденды начисленные к выплате предприятиям бизнес-направления</v>
          </cell>
        </row>
        <row r="48">
          <cell r="F48" t="str">
            <v>Акционерный капитал. Акции, выкупленные у акционеров</v>
          </cell>
        </row>
        <row r="49">
          <cell r="F49" t="str">
            <v>Акционерный капитал. Простые (голосующие) акции</v>
          </cell>
        </row>
        <row r="50">
          <cell r="F50" t="str">
            <v>Акционерный капитал. Привилегированные акции</v>
          </cell>
        </row>
        <row r="51">
          <cell r="F51" t="str">
            <v>Начисленные расходы и прочие текущие обязательства. Авансы полученные от предприятий бизнес-направления</v>
          </cell>
        </row>
        <row r="52">
          <cell r="F52" t="str">
            <v>Задолженность по долгосрочным авансам полученным от предприятий бизнес-направления</v>
          </cell>
        </row>
        <row r="53">
          <cell r="F53" t="str">
            <v>Начисленные расходы и прочие текущие обязательства. Авансы полученные от предприятий бизнес-направления</v>
          </cell>
        </row>
        <row r="54">
          <cell r="F54" t="str">
            <v>Задолженность по долгосрочным авансам полученным от предприятий бизнес-направления</v>
          </cell>
        </row>
        <row r="55">
          <cell r="F55" t="str">
            <v>Начисленные расходы и прочие текущие обязательства. Авансы полученные от предприятий бизнес-направления</v>
          </cell>
        </row>
        <row r="56">
          <cell r="F56" t="str">
            <v>Задолженность по долгосрочным авансам полученным от предприятий бизнес-направления</v>
          </cell>
        </row>
        <row r="57">
          <cell r="F57" t="str">
            <v>Начисленные расходы и прочие текущие обязательства. Текущая часть долгосрочной задолженности по финансовой аренде предприятиям бизнес-направления</v>
          </cell>
        </row>
        <row r="58">
          <cell r="F58" t="str">
            <v>Долгосрочные обязательства по финансовой аренде предприятиям бизнес-направления</v>
          </cell>
        </row>
        <row r="59">
          <cell r="F59" t="str">
            <v>Начисленные расходы и прочие текущие обязательства. Прочая кредиторская задолженность предприятиям бизнес-направления</v>
          </cell>
        </row>
        <row r="60">
          <cell r="F60" t="str">
            <v>Начисленные расходы и прочие текущие обязательства. Прочая кредиторская задолженность предприятиям бизнес-направления</v>
          </cell>
        </row>
        <row r="61">
          <cell r="F61" t="str">
            <v>Начисленные расходы и прочие текущие обязательства. Прочая кредиторская задолженность предприятиям бизнес-направления</v>
          </cell>
        </row>
        <row r="62">
          <cell r="F62" t="str">
            <v>Кредиторская задолженность по основной деятельности предприятиям бизнес-направления</v>
          </cell>
        </row>
        <row r="63">
          <cell r="F63" t="str">
            <v>Кредиторская задолженность по основной деятельности предприятиям бизнес-направления</v>
          </cell>
        </row>
        <row r="64">
          <cell r="F64" t="str">
            <v>Кредиторская задолженность по основной деятельности предприятиям бизнес-направления</v>
          </cell>
        </row>
        <row r="65">
          <cell r="F65" t="str">
            <v>Начисленные расходы и прочие текущие обязательства. Прочая кредиторская задолженность предприятиям бизнес-направления</v>
          </cell>
        </row>
        <row r="66">
          <cell r="F66" t="str">
            <v>Начисленные расходы и прочие текущие обязательства. По дивидендам к оплате предприятиям бизнес-направления</v>
          </cell>
        </row>
        <row r="67">
          <cell r="F67" t="str">
            <v>Начисленные расходы и прочие текущие обязательства. Прочая кредиторская задолженность предприятиям бизнес-направления</v>
          </cell>
        </row>
        <row r="68">
          <cell r="F68" t="str">
            <v>Начисленные расходы и прочие текущие обязательства. По дивидендам к оплате предприятиям бизнес-направления</v>
          </cell>
        </row>
        <row r="69">
          <cell r="F69" t="str">
            <v>Начисленные расходы и прочие текущие обязательства. Прочая кредиторская задолженность предприятиям бизнес-направления</v>
          </cell>
        </row>
        <row r="70">
          <cell r="F70" t="str">
            <v>Начисленные расходы и прочие текущие обязательства. По дивидендам к оплате предприятиям бизнес-направления</v>
          </cell>
        </row>
        <row r="71">
          <cell r="F71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72">
          <cell r="F72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73">
          <cell r="F73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74">
          <cell r="F74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75">
          <cell r="F75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76">
          <cell r="F76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77">
          <cell r="F77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78">
          <cell r="F78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79">
          <cell r="F79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80">
          <cell r="F80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81">
          <cell r="F81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82">
          <cell r="F82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83">
          <cell r="F83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84">
          <cell r="F84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85">
          <cell r="F85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86">
          <cell r="F86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87">
          <cell r="F87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88">
          <cell r="F88" t="str">
            <v>Векселя к оплате и краткосрочная задолженность по кредитам и займам. Займы от предприятий бизнес-направления</v>
          </cell>
        </row>
        <row r="89">
          <cell r="F89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90">
          <cell r="F90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91">
          <cell r="F91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92">
          <cell r="F92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93">
          <cell r="F93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94">
          <cell r="F94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95">
          <cell r="F95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96">
          <cell r="F96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97">
          <cell r="F97" t="str">
            <v>Начисленные расходы и прочие текущие обязательства. Проценты к уплате по займам предприятий бизнес-направления</v>
          </cell>
        </row>
        <row r="98">
          <cell r="F98" t="str">
            <v>Отложенные доходы. Доходы будущих периодов от предприятий бизнес-направления</v>
          </cell>
        </row>
        <row r="99">
          <cell r="F99" t="str">
            <v xml:space="preserve">Отложенные доходы по безвозмездно полученным ценностям </v>
          </cell>
        </row>
        <row r="100">
          <cell r="F100" t="str">
            <v>Начисленные расходы и прочие текущие обязательства. Прочие начисленные обязательства предприятиям бизнес-направления</v>
          </cell>
        </row>
        <row r="101">
          <cell r="F101" t="str">
            <v xml:space="preserve">Курсовые разницы и эффект пересчета в доллары США </v>
          </cell>
        </row>
        <row r="102">
          <cell r="F102" t="str">
            <v xml:space="preserve">Курсовые разницы и эффект пересчета в доллары США </v>
          </cell>
        </row>
        <row r="103">
          <cell r="F103" t="str">
            <v xml:space="preserve">Курсовые разницы и эффект пересчета в доллары США </v>
          </cell>
        </row>
        <row r="104">
          <cell r="F104" t="str">
            <v xml:space="preserve">Курсовые разницы и эффект пересчета в доллары США </v>
          </cell>
        </row>
        <row r="105">
          <cell r="F105" t="str">
            <v xml:space="preserve">Себестоимость товаров и услуг. Услуги предприятий бизнес-направления </v>
          </cell>
        </row>
        <row r="106">
          <cell r="F106" t="str">
            <v>Себестоимость товаров и услуг. Амортизация ОС</v>
          </cell>
        </row>
        <row r="107">
          <cell r="F107" t="str">
            <v>Административные расходы. Содержание автопарка (вкл. ГСМ, аренду и ремонт) - предприятия бизнес-направления</v>
          </cell>
        </row>
        <row r="108">
          <cell r="F108" t="str">
            <v>Долгосрочная дебиторская задолженность. Авансы выданные предприятиям бизнес-направления</v>
          </cell>
        </row>
        <row r="109">
          <cell r="F109" t="str">
            <v>Долгосрочная дебиторская задолженность. Авансы выданные предприятиям бизнес-направления</v>
          </cell>
        </row>
        <row r="110">
          <cell r="F110" t="str">
            <v>Долгосрочная дебиторская задолженность. Авансы выданные предприятиям бизнес-направления</v>
          </cell>
        </row>
        <row r="111">
          <cell r="F111" t="str">
            <v>Прочая дебиторская задолженность и РБП. Авансы предприятиям бизнес-направления</v>
          </cell>
        </row>
        <row r="112">
          <cell r="F112" t="str">
            <v>Долгосрочная дебиторская задолженность. Авансы выданные предприятиям бизнес-направления</v>
          </cell>
        </row>
        <row r="113">
          <cell r="F113" t="str">
            <v>Прочая дебиторская задолженность и РБП. Авансы предприятиям бизнес-направления</v>
          </cell>
        </row>
        <row r="114">
          <cell r="F114" t="str">
            <v>Долгосрочная дебиторская задолженность. Авансы выданные предприятиям бизнес-направления</v>
          </cell>
        </row>
        <row r="115">
          <cell r="F115" t="str">
            <v>Прочая дебиторская задолженность и РБП. Авансы предприятиям бизнес-направления</v>
          </cell>
        </row>
        <row r="116">
          <cell r="F116" t="str">
            <v>Долгосрочная дебиторская задолженность. Авансы выданные предприятиям бизнес-направления</v>
          </cell>
        </row>
        <row r="117">
          <cell r="F117" t="str">
            <v xml:space="preserve">Дебиторская задолженность по основной деятельности. Задолженность предприятий бизнес-направления </v>
          </cell>
        </row>
        <row r="118">
          <cell r="F118" t="str">
            <v xml:space="preserve">Дебиторская задолженность по основной деятельности. Задолженность предприятий бизнес-направления </v>
          </cell>
        </row>
        <row r="119">
          <cell r="F119" t="str">
            <v xml:space="preserve">Дебиторская задолженность по основной деятельности. Задолженность предприятий бизнес-направления </v>
          </cell>
        </row>
        <row r="120">
          <cell r="F120" t="str">
            <v xml:space="preserve">Дебиторская задолженность по основной деятельности. Задолженность предприятий бизнес-направления </v>
          </cell>
        </row>
        <row r="121">
          <cell r="F121" t="str">
            <v>Прочая дебиторская задолженность и РБП. Задолженность по расчетам за основные средства с предприятиями бизнес-направления</v>
          </cell>
        </row>
        <row r="122">
          <cell r="F122" t="str">
            <v xml:space="preserve">Дебиторская задолженность по основной деятельности. Задолженность предприятий бизнес-направления </v>
          </cell>
        </row>
        <row r="123">
          <cell r="F123" t="str">
            <v>Прочая дебиторская задолженность и РБП. Задолженность по расчетам за основные средства с предприятиями бизнес-направления</v>
          </cell>
        </row>
        <row r="124">
          <cell r="F124" t="str">
            <v xml:space="preserve">Дебиторская задолженность по основной деятельности. Задолженность предприятий бизнес-направления </v>
          </cell>
        </row>
        <row r="125">
          <cell r="F125" t="str">
            <v>Прочая дебиторская задолженность и РБП. Задолженность по расчетам за основные средства с предприятиями бизнес-направления</v>
          </cell>
        </row>
        <row r="126">
          <cell r="F126" t="str">
            <v xml:space="preserve">Задолженность участников по взносам в уставный капитал </v>
          </cell>
        </row>
        <row r="127">
          <cell r="F127" t="str">
            <v>Прочая дебиторская задолженность и РБП. Проценты к получению от предприятий бизнес-направления</v>
          </cell>
        </row>
        <row r="128">
          <cell r="F128" t="str">
            <v>Прочая дебиторская задолженность и РБП. Дивиденды к получению по акциям предприятий бизнес-направления</v>
          </cell>
        </row>
        <row r="129">
          <cell r="F129" t="str">
            <v>Прочая дебиторская задолженность и РБП. Прочие расчеты с предприятиями бизнес-направления</v>
          </cell>
        </row>
        <row r="130">
          <cell r="F130" t="str">
            <v>Долгосрочная дебиторская задолженность. Прочая задолженность предприятий бизнес-направления</v>
          </cell>
        </row>
        <row r="131">
          <cell r="F131" t="str">
            <v>Прочая дебиторская задолженность и РБП. Дивиденды к получению по акциям предприятий бизнес-направления</v>
          </cell>
        </row>
        <row r="132">
          <cell r="F132" t="str">
            <v>Прочая дебиторская задолженность и РБП. Прочие расчеты с предприятиями бизнес-направления</v>
          </cell>
        </row>
        <row r="133">
          <cell r="F133" t="str">
            <v>Долгосрочная дебиторская задолженность. Прочая задолженность предприятий бизнес-направления</v>
          </cell>
        </row>
        <row r="134">
          <cell r="F134" t="str">
            <v>Прочая дебиторская задолженность и РБП. Дивиденды к получению по акциям предприятий бизнес-направления</v>
          </cell>
        </row>
        <row r="135">
          <cell r="F135" t="str">
            <v>Прочая дебиторская задолженность и РБП. Прочие расчеты с предприятиями бизнес-направления</v>
          </cell>
        </row>
        <row r="136">
          <cell r="F136" t="str">
            <v>Долгосрочная дебиторская задолженность. Прочая задолженность предприятий бизнес-направления</v>
          </cell>
        </row>
        <row r="137">
          <cell r="F137" t="str">
            <v xml:space="preserve">Дебиторская задолженность по основной деятельности. Резерв под задолженность предприятий бизнес-направления </v>
          </cell>
        </row>
        <row r="138">
          <cell r="F138" t="str">
            <v>Прочая дебиторская задолженность и РБП. Резервы под авансы предприятиям бизнес-направления</v>
          </cell>
        </row>
        <row r="139">
          <cell r="F139" t="str">
            <v>Долгосрочная дебиторская задолженность. Резерв под авансы выданные другим консолидируемым предприятиям</v>
          </cell>
        </row>
        <row r="140">
          <cell r="F140" t="str">
            <v>Долгосрочная дебиторская задолженность. Резерв под прочую задолженность предприятий бизнес-направления</v>
          </cell>
        </row>
        <row r="141">
          <cell r="F141" t="str">
            <v>Краткосрочные финансовые вложения. Займы предприятиям бизнес-направления</v>
          </cell>
        </row>
        <row r="142">
          <cell r="F142" t="str">
            <v>Краткосрочные финансовые вложения. Займы предприятиям бизнес-направления</v>
          </cell>
        </row>
        <row r="143">
          <cell r="F143" t="str">
            <v>Краткосрочные финансовые вложения. Займы предприятиям бизнес-направления</v>
          </cell>
        </row>
        <row r="144">
          <cell r="A144" t="str">
            <v>Долгосрочные обязательства. Кредиты и займы долгосрочные. Небанковские займы. Текущая деятельность. ВГО ЗАО "ИЛП", ООО "ЛПМ"</v>
          </cell>
          <cell r="F144" t="str">
            <v>Краткосрочные финансовые вложения. Резервы под займы предприятиям бизнес-направления</v>
          </cell>
        </row>
        <row r="145">
          <cell r="A145" t="str">
            <v>Поступления от текущих операций. За основную продукцию. Лигносульфанаты. ВГО внутри БЕ</v>
          </cell>
          <cell r="F145" t="str">
            <v>Прочая дебиторская задолженность и РБП. Расходы будущих периодов от предприятий бизнес-направления</v>
          </cell>
        </row>
        <row r="146">
          <cell r="A146" t="str">
            <v>Переменные и условно-переменные расходы. Топливо и тепловая энергия. Газ</v>
          </cell>
          <cell r="F146" t="str">
            <v>Себестоимость товаров и услуг. Другие расходы включенные в себестоимость</v>
          </cell>
        </row>
        <row r="147">
          <cell r="A147" t="str">
            <v>Переменные и условно-переменные расходы. Расходы на ремонты для лесозаготовителей. Материалы и запчасти для ремонта оборудования</v>
          </cell>
          <cell r="F147" t="str">
            <v>Себестоимость товаров и услуг. Другие расходы включенные в себестоимость</v>
          </cell>
        </row>
        <row r="148">
          <cell r="A148" t="str">
            <v>Переменные и условно-переменные расходы. Э/энергия</v>
          </cell>
          <cell r="F148" t="str">
            <v>Себестоимость товаров и услуг. Другие расходы включенные в себестоимость</v>
          </cell>
        </row>
        <row r="149">
          <cell r="A149" t="str">
            <v>Переменные и условно-переменные расходы. Расходы на ремонты для лесозаготовителей. Материалы и запчасти для ремонта зданий и сооружений</v>
          </cell>
          <cell r="F149" t="str">
            <v>Себестоимость товаров и услуг. Другие расходы включенные в себестоимость</v>
          </cell>
        </row>
        <row r="150">
          <cell r="A150" t="str">
            <v>Переменные и условно-переменные расходы. Расходы на ремонты для лесозаготовителей. Материалы и запчасти для ремонта транспортных средств</v>
          </cell>
          <cell r="F150" t="str">
            <v>Себестоимость товаров и услуг. Другие расходы включенные в себестоимость</v>
          </cell>
        </row>
        <row r="151">
          <cell r="A151" t="str">
            <v>Переменные и условно-переменные расходы. Основные материалы и химикаты. Канифоль</v>
          </cell>
          <cell r="F151" t="str">
            <v>Себестоимость товаров и услуг. Другие расходы включенные в себестоимость</v>
          </cell>
        </row>
        <row r="152">
          <cell r="A152" t="str">
            <v>Постоянные и условно-постоянные расходы. Расходы на ремонты. Материалы и запчасти для ремонта зданий и сооружений</v>
          </cell>
          <cell r="F152" t="str">
            <v>Себестоимость товаров и услуг. Другие расходы включенные в себестоимость</v>
          </cell>
        </row>
        <row r="153">
          <cell r="A153" t="str">
            <v>Переменные и условно-переменные расходы. Основные материалы и химикаты. Крахмал</v>
          </cell>
          <cell r="F153" t="str">
            <v>Себестоимость товаров и услуг. Другие расходы включенные в себестоимость</v>
          </cell>
        </row>
        <row r="154">
          <cell r="A154" t="str">
            <v>Переменные и условно-переменные расходы. Основные материалы и химикаты. Сода каустическая</v>
          </cell>
          <cell r="F154" t="str">
            <v>Себестоимость товаров и услуг. Другие расходы включенные в себестоимость</v>
          </cell>
        </row>
        <row r="155">
          <cell r="A155" t="str">
            <v>Переменные и условно-переменные расходы. Основные материалы и химикаты. Сода кальцинированная</v>
          </cell>
          <cell r="F155" t="str">
            <v>Себестоимость товаров и услуг. Другие расходы включенные в себестоимость</v>
          </cell>
        </row>
        <row r="156">
          <cell r="A156" t="str">
            <v>Переменные и условно-переменные расходы. Основные материалы и химикаты. Глинозем</v>
          </cell>
          <cell r="F156" t="str">
            <v>Себестоимость товаров и услуг. Другие расходы включенные в себестоимость</v>
          </cell>
        </row>
        <row r="157">
          <cell r="A157" t="str">
            <v>Переменные и условно-переменные расходы. Основные материалы и химикаты. Карбонат</v>
          </cell>
          <cell r="F157" t="str">
            <v>Себестоимость товаров и услуг. Другие расходы включенные в себестоимость</v>
          </cell>
        </row>
        <row r="158">
          <cell r="A158" t="str">
            <v>Переменные и условно-переменные расходы. Основные материалы и химикаты. Перекись водорода</v>
          </cell>
          <cell r="F158" t="str">
            <v>Себестоимость товаров и услуг. Другие расходы включенные в себестоимость</v>
          </cell>
        </row>
        <row r="159">
          <cell r="A159" t="str">
            <v>Переменные и условно-переменные расходы. Основные материалы и химикаты. Клей</v>
          </cell>
          <cell r="F159" t="str">
            <v>Себестоимость товаров и услуг. Другие расходы включенные в себестоимость</v>
          </cell>
        </row>
        <row r="160">
          <cell r="A160" t="str">
            <v>Переменные и условно-переменные расходы. Основные материалы и химикаты. Полиэтилен</v>
          </cell>
          <cell r="F160" t="str">
            <v>Себестоимость товаров и услуг. Другие расходы включенные в себестоимость</v>
          </cell>
        </row>
        <row r="161">
          <cell r="A161" t="str">
            <v>Переменные и условно-переменные расходы. Основные материалы и химикаты. Краска для нанесения печати на мешки</v>
          </cell>
          <cell r="F161" t="str">
            <v>Себестоимость товаров и услуг. Другие расходы включенные в себестоимость</v>
          </cell>
        </row>
        <row r="162">
          <cell r="A162" t="str">
            <v>Переменные и условно-переменные расходы. Основные материалы и химикаты. Пленка для ламинирования</v>
          </cell>
          <cell r="F162" t="str">
            <v>Себестоимость товаров и услуг. Другие расходы включенные в себестоимость</v>
          </cell>
        </row>
        <row r="163">
          <cell r="A163" t="str">
            <v>Переменные и условно-переменные расходы. Основные материалы и химикаты. Смола фенольная</v>
          </cell>
          <cell r="F163" t="str">
            <v>Себестоимость товаров и услуг. Другие расходы включенные в себестоимость</v>
          </cell>
        </row>
        <row r="164">
          <cell r="A164" t="str">
            <v>Переменные и условно-переменные расходы. Основные материалы и химикаты. Смола карбамидная</v>
          </cell>
          <cell r="F164" t="str">
            <v>Себестоимость товаров и услуг. Другие расходы включенные в себестоимость</v>
          </cell>
        </row>
        <row r="165">
          <cell r="A165" t="str">
            <v>Переменные и условно-переменные расходы. Основные материалы и химикаты. КФК</v>
          </cell>
          <cell r="F165" t="str">
            <v>Себестоимость товаров и услуг. Другие расходы включенные в себестоимость</v>
          </cell>
        </row>
        <row r="166">
          <cell r="A166" t="str">
            <v>Переменные и условно-переменные расходы. Основные материалы и химикаты. Карбамид</v>
          </cell>
          <cell r="F166" t="str">
            <v>Себестоимость товаров и услуг. Другие расходы включенные в себестоимость</v>
          </cell>
        </row>
        <row r="167">
          <cell r="A167" t="str">
            <v>Переменные и условно-переменные расходы. Основные материалы и химикаты. Прочие химикаты и основные материалы. ХХХ</v>
          </cell>
          <cell r="F167" t="str">
            <v>Себестоимость товаров и услуг. Другие расходы включенные в себестоимость</v>
          </cell>
        </row>
        <row r="168">
          <cell r="A168" t="str">
            <v>Переменные и условно-переменные расходы. Топливо и тепловая энергия. Мазут</v>
          </cell>
          <cell r="F168" t="str">
            <v>Себестоимость товаров и услуг. Другие расходы включенные в себестоимость</v>
          </cell>
        </row>
        <row r="169">
          <cell r="A169" t="str">
            <v>Переменные и условно-переменные расходы. Топливо и тепловая энергия. Пек</v>
          </cell>
          <cell r="F169" t="str">
            <v>Себестоимость товаров и услуг. Другие расходы включенные в себестоимость</v>
          </cell>
        </row>
        <row r="170">
          <cell r="A170" t="str">
            <v>Переменные и условно-переменные расходы. Топливо и тепловая энергия. Топливная древесина</v>
          </cell>
          <cell r="F170" t="str">
            <v>Себестоимость товаров и услуг. Другие расходы включенные в себестоимость</v>
          </cell>
        </row>
        <row r="171">
          <cell r="A171" t="str">
            <v>Переменные и условно-переменные расходы. Расходы на ремонты для лесозаготовителей. Ремонтные работы: транспортные средства</v>
          </cell>
          <cell r="F171" t="str">
            <v>Себестоимость товаров и услуг. Другие расходы включенные в себестоимость</v>
          </cell>
        </row>
        <row r="172">
          <cell r="A172" t="str">
            <v>Переменные и условно-переменные расходы. Расходы на ремонты для лесозаготовителей. Ремонтные работы: здания и сооружения</v>
          </cell>
          <cell r="F172" t="str">
            <v>Коммерческие расходы. Прочее (не более 5% от Итого категории) - предприятия бизнес-направления</v>
          </cell>
        </row>
        <row r="173">
          <cell r="A173" t="str">
            <v>Переменные и условно-переменные расходы. Расходы на ремонты для лесозаготовителей. Прочее. ХХХ</v>
          </cell>
          <cell r="F173" t="str">
            <v>Себестоимость товаров и услуг. Другие расходы включенные в себестоимость</v>
          </cell>
        </row>
        <row r="174">
          <cell r="A174" t="str">
            <v>Переменные и условно-переменные расходы. Услуги подрядных и сторонних организаций. Доокорка, строжка, сортировка, укладка готовой продукции</v>
          </cell>
          <cell r="F174" t="str">
            <v>Себестоимость товаров и услуг. Другие расходы включенные в себестоимость</v>
          </cell>
        </row>
        <row r="175">
          <cell r="A175" t="str">
            <v>Переменные и условно-переменные расходы. Услуги подрядных и сторонних организаций. Подача/уборка вагонов, погрузо-разгрузочные работы</v>
          </cell>
          <cell r="F175" t="str">
            <v>Себестоимость товаров и услуг. Другие расходы включенные в себестоимость</v>
          </cell>
        </row>
        <row r="176">
          <cell r="A176" t="str">
            <v>Переменные и условно-переменные расходы. Услуги подрядных и сторонних организаций. Услуги по вывозке</v>
          </cell>
          <cell r="F176" t="str">
            <v xml:space="preserve">Себестоимость товаров и услуг. Услуги предприятий бизнес-направления </v>
          </cell>
        </row>
        <row r="177">
          <cell r="A177" t="str">
            <v>Переменные и условно-переменные расходы. Услуги подрядных и сторонних организаций. Услуги по заготовке</v>
          </cell>
          <cell r="F177" t="str">
            <v>Коммерческие расходы. Прочее (не более 5% от Итого категории) - предприятия бизнес-направления</v>
          </cell>
        </row>
        <row r="178">
          <cell r="A178" t="str">
            <v>Переменные и условно-переменные расходы. Услуги подрядных и сторонних организаций. Сортировка, укладка окорка древесного сырья и других ресурсов</v>
          </cell>
          <cell r="F178" t="str">
            <v xml:space="preserve">Себестоимость товаров и услуг. Услуги предприятий бизнес-направления </v>
          </cell>
        </row>
        <row r="179">
          <cell r="A179" t="str">
            <v>Переменные и условно-переменные расходы. ГСМ. Бензин</v>
          </cell>
          <cell r="F179" t="str">
            <v xml:space="preserve">Себестоимость товаров и услуг. Услуги предприятий бизнес-направления </v>
          </cell>
        </row>
        <row r="180">
          <cell r="A180" t="str">
            <v>Переменные и условно-переменные расходы. Топливо и тепловая энергия. Тепловая энергия</v>
          </cell>
          <cell r="F180" t="str">
            <v xml:space="preserve">Себестоимость товаров и услуг. Услуги предприятий бизнес-направления </v>
          </cell>
        </row>
        <row r="181">
          <cell r="A181" t="str">
            <v>Переменные и условно-переменные расходы. Топливо и тепловая энергия. Прочее. ХХХ</v>
          </cell>
          <cell r="F181" t="str">
            <v>Себестоимость товаров и услуг. Другие расходы включенные в себестоимость</v>
          </cell>
        </row>
        <row r="182">
          <cell r="A182" t="str">
            <v>Переменные и условно-переменные расходы. ГСМ. Масла и смазки</v>
          </cell>
          <cell r="F182" t="str">
            <v>Себестоимость товаров и услуг. Другие расходы включенные в себестоимость</v>
          </cell>
        </row>
        <row r="183">
          <cell r="A183" t="str">
            <v>Переменные и условно-переменные расходы. ГСМ. Прочее. ХХХ</v>
          </cell>
          <cell r="F183" t="str">
            <v>Себестоимость товаров и услуг. Другие расходы включенные в себестоимость</v>
          </cell>
        </row>
        <row r="184">
          <cell r="A184" t="str">
            <v>Переменные и условно-переменные расходы. ГСМ. Дизельное топливо</v>
          </cell>
          <cell r="F184" t="str">
            <v>Себестоимость товаров и услуг. Другие расходы включенные в себестоимость</v>
          </cell>
        </row>
        <row r="185">
          <cell r="A185" t="str">
            <v>Постоянные и условно-постоянные расходы. Расходы на персонал. Расходы на обучение</v>
          </cell>
          <cell r="F185" t="str">
            <v>Коммерческие расходы. Прочее (не более 5% от Итого категории) - предприятия бизнес-направления</v>
          </cell>
        </row>
        <row r="186">
          <cell r="A186" t="str">
            <v>Постоянные и условно-постоянные расходы. Расходы на персонал. Прочие расходы на персонал. ХХХ</v>
          </cell>
          <cell r="F186" t="str">
            <v>Себестоимость товаров и услуг. Другие расходы включенные в себестоимость</v>
          </cell>
        </row>
        <row r="187">
          <cell r="A187" t="str">
            <v>Постоянные и условно-постоянные расходы. Расходы на ремонты. Материалы и запчасти для ремонта оборудования</v>
          </cell>
          <cell r="F187" t="str">
            <v>Коммерческие расходы. Прочее (не более 5% от Итого категории) - предприятия бизнес-направления</v>
          </cell>
        </row>
        <row r="188">
          <cell r="A188" t="str">
            <v>Постоянные и условно-постоянные расходы. Расходы на ремонты. Материалы и запчасти для ремонта транспортных средств</v>
          </cell>
          <cell r="F188" t="str">
            <v xml:space="preserve">Себестоимость товаров и услуг. Услуги предприятий бизнес-направления </v>
          </cell>
        </row>
        <row r="189">
          <cell r="A189" t="str">
            <v>Постоянные и условно-постоянные расходы. Расходы на ремонты. Ремонтные работы: оборудование</v>
          </cell>
          <cell r="F189" t="str">
            <v xml:space="preserve">Себестоимость товаров и услуг. Услуги предприятий бизнес-направления </v>
          </cell>
        </row>
        <row r="190">
          <cell r="A190" t="str">
            <v>Переменные и условно-переменные расходы. Материалы для упаковки</v>
          </cell>
          <cell r="F190" t="str">
            <v xml:space="preserve">Себестоимость товаров и услуг. Услуги предприятий бизнес-направления </v>
          </cell>
        </row>
        <row r="191">
          <cell r="A191" t="str">
            <v>Переменные и условно-переменные расходы.Комиссионные и агентские вознаграждения</v>
          </cell>
          <cell r="F191" t="str">
            <v>Коммерческие расходы. Прочее (не более 5% от Итого категории) - предприятия бизнес-направления</v>
          </cell>
        </row>
        <row r="192">
          <cell r="A192" t="str">
            <v>Переменные и условно-переменные расходы. Услуги подрядных и сторонних организаций. Транспортные услуги</v>
          </cell>
          <cell r="F192" t="str">
            <v xml:space="preserve">Себестоимость товаров и услуг. Услуги предприятий бизнес-направления </v>
          </cell>
        </row>
        <row r="193">
          <cell r="A193" t="str">
            <v>Переменные и условно-переменные расходы. Расходы на ремонты для лесозаготовителей. Ремонтные работы: оборудование</v>
          </cell>
          <cell r="F193" t="str">
            <v>Коммерческие расходы. Прочее (не более 5% от Итого категории) - предприятия бизнес-направления</v>
          </cell>
        </row>
        <row r="194">
          <cell r="A194" t="str">
            <v>Переменные и условно-переменные расходы. Основные материалы и химикаты. Сырое талловое масло</v>
          </cell>
          <cell r="F194" t="str">
            <v xml:space="preserve">Себестоимость товаров и услуг. Услуги предприятий бизнес-направления </v>
          </cell>
        </row>
        <row r="195">
          <cell r="A195" t="str">
            <v>Постоянные и условно-постоянные расходы. Содержание и аренда лесфонда. Аренда лесфонда</v>
          </cell>
          <cell r="F195" t="str">
            <v>Себестоимость товаров и услуг. Другие расходы включенные в себестоимость</v>
          </cell>
        </row>
        <row r="196">
          <cell r="A196" t="str">
            <v>Постоянные и условно-постоянные расходы. Содержание и аренда лесфонда. Лесовосстановление</v>
          </cell>
          <cell r="F196" t="str">
            <v xml:space="preserve">Коммерческие расходы. Прочие комиссионные расходы - предприятия бизнес-направления </v>
          </cell>
        </row>
        <row r="197">
          <cell r="A197" t="str">
            <v>Постоянные и условно-постоянные расходы. Услуги подрядных и сторонних организаций. Услуги по лесоуправлению</v>
          </cell>
          <cell r="F197" t="str">
            <v>Себестоимость товаров и услуг. Другие расходы включенные в себестоимость</v>
          </cell>
        </row>
        <row r="198">
          <cell r="A198" t="str">
            <v>Постоянные и условно-постоянные расходы. Услуги подрядных и сторонних организаций. Прочие услуги. ХХХ</v>
          </cell>
          <cell r="F198" t="str">
            <v>Административные расходы. Содержание автопарка (вкл. ГСМ, аренду и ремонт) - предприятия бизнес-направления</v>
          </cell>
        </row>
        <row r="199">
          <cell r="A199" t="str">
            <v>Постоянные и условно-постоянные расходы. Содержание и аренда лесфонда. Разработка проектной документации</v>
          </cell>
          <cell r="F199" t="str">
            <v>Себестоимость товаров и услуг. Другие расходы включенные в себестоимость</v>
          </cell>
        </row>
        <row r="200">
          <cell r="A200" t="str">
            <v>Постоянные и условно-постоянные расходы. Содержание и аренда лесфонда. Прочее. ХХХ</v>
          </cell>
          <cell r="F200" t="str">
            <v>Административные расходы. Содержание автопарка (вкл. ГСМ, аренду и ремонт) - предприятия бизнес-направления</v>
          </cell>
        </row>
        <row r="201">
          <cell r="A201" t="str">
            <v>Постоянные и условно-постоянные расходы. Расходы по экологии (размещение отходов, плата за загрязнение окружающей среды и т.п.)</v>
          </cell>
          <cell r="F201" t="str">
            <v>Себестоимость товаров и услуг. Другие расходы включенные в себестоимость</v>
          </cell>
        </row>
        <row r="202">
          <cell r="A202" t="str">
            <v>Постоянные и условно-постоянные расходы. Расходы по охране труда и технике безопасности</v>
          </cell>
          <cell r="F202" t="str">
            <v>Административные расходы. Содержание автопарка (вкл. ГСМ, аренду и ремонт) - предприятия бизнес-направления</v>
          </cell>
        </row>
        <row r="203">
          <cell r="A203" t="str">
            <v>Оборотные активы. Дебиторская задолженность. Авансы выданные поставщикам, подрядчикам. Инвестиционная деятельность. ВГО ЗАО "ИЛП", ООО "ЛПМ"</v>
          </cell>
          <cell r="F203" t="str">
            <v>Себестоимость товаров и услуг. Другие расходы включенные в себестоимость</v>
          </cell>
        </row>
        <row r="204">
          <cell r="A204" t="str">
            <v>Оборотные активы. Дебиторская задолженность. Задолженность за товары, работы, услуги. Основная продукция. ВГО с другими предприятиями Группы</v>
          </cell>
          <cell r="F204" t="str">
            <v>Административные расходы. Содержание автопарка (вкл. ГСМ, аренду и ремонт) - предприятия бизнес-направления</v>
          </cell>
        </row>
        <row r="205">
          <cell r="A205" t="str">
            <v>Оборотные активы. Дебиторская задолженность. Задолженность за товары, работы, услуги. Прочая реализация. ВГО ЗАО "ИЛП", ООО "ЛПМ"</v>
          </cell>
          <cell r="F205" t="str">
            <v>Себестоимость товаров и услуг. Другие расходы включенные в себестоимость</v>
          </cell>
        </row>
        <row r="206">
          <cell r="A206" t="str">
            <v>Оборотные активы. Дебиторская задолженность. Задолженность за товары, работы, услуги. Прочая реализация. ВГО внутри БЕ</v>
          </cell>
          <cell r="F206" t="str">
            <v>Себестоимость товаров и услуг. Другие расходы включенные в себестоимость</v>
          </cell>
        </row>
        <row r="207">
          <cell r="A207" t="str">
            <v>Оборотные активы. Дебиторская задолженность. Задолженность за товары, работы, услуги. Прочая реализация. ВГО с другими предприятиями Группы</v>
          </cell>
          <cell r="F207" t="str">
            <v>Административные расходы. Командировочные расходы - внешние предприятия</v>
          </cell>
        </row>
        <row r="208">
          <cell r="A208" t="str">
            <v>Оборотные активы. Краткосрочные финансовые вложения. Краткосрочные финансовые вложения. ВГО с другими предприятиями Группы</v>
          </cell>
          <cell r="F208" t="str">
            <v>Коммерческие расходы. Прочее (не более 5% от Итого категории) - внешние предприятия</v>
          </cell>
        </row>
        <row r="209">
          <cell r="A209" t="str">
            <v>Прочие доходы и расходы. Убыток от списания дебиторской задолженности по внутригрупповым контрагентам</v>
          </cell>
          <cell r="F209" t="str">
            <v>Маркетинговые расходы. Прочее (не более 5% от Итого категории) - связанные стороны</v>
          </cell>
        </row>
        <row r="210">
          <cell r="A210" t="str">
            <v>Оборотные активы. Дебиторская задолженность. Авансы выданные поставщикам, подрядчикам. Операционная деятельность. ВГО ЗАО "ИЛП", ООО "ЛПМ"</v>
          </cell>
          <cell r="F210" t="str">
            <v>Административные расходы. Банковская комиссия - внешние предприятия</v>
          </cell>
        </row>
        <row r="211">
          <cell r="A211" t="str">
            <v>Прочие доходы и расходы. Расходы на капитальный ремонт и иные аналогичные затраты</v>
          </cell>
          <cell r="F211" t="str">
            <v>Себестоимость товаров и услуг. Другие расходы включенные в себестоимость</v>
          </cell>
        </row>
        <row r="212">
          <cell r="A212" t="str">
            <v>Прочие доходы и расходы. Расходы непроизводственного характера. Расходы по соцсфере, объектам непром. характера, культмассовым мероприятиям и т.п.</v>
          </cell>
          <cell r="F212" t="str">
            <v>Административные расходы. Представительские расходы - предприятия бизнес-направления</v>
          </cell>
        </row>
        <row r="213">
          <cell r="A213" t="str">
            <v>Прочие доходы и расходы. Расходы непроизводственного характера. Прочие расходы непроизводственного характера. ХХХ</v>
          </cell>
          <cell r="F213" t="str">
            <v>Административные расходы. Материалы и малоценка - предприятия бизнес-направления</v>
          </cell>
        </row>
        <row r="214">
          <cell r="A214" t="str">
            <v>Прочие доходы и расходы. Прибыль (убытки) прошлых лет, выявленные в отчетном периоде. ХХХ</v>
          </cell>
          <cell r="F214" t="str">
            <v>Себестоимость товаров и услуг. Другие расходы включенные в себестоимость</v>
          </cell>
        </row>
        <row r="215">
          <cell r="A215" t="str">
            <v>Процентные доходы (расходы). Расходы по % по кредитам/займам/векселям. Приобретение ценных бумаг</v>
          </cell>
          <cell r="F215" t="str">
            <v>Коммерческие расходы. Прочее (не более 5% от Итого категории) - предприятия бизнес-направления</v>
          </cell>
        </row>
        <row r="216">
          <cell r="A216" t="str">
            <v>Процентные доходы (расходы). Доходы по % по кредитам/займам/векселям</v>
          </cell>
          <cell r="F216" t="str">
            <v>Себестоимость товаров и услуг. Другие расходы включенные в себестоимость</v>
          </cell>
        </row>
        <row r="217">
          <cell r="A217" t="str">
            <v>Прочие финансовые доходы (раcходы). Прочее. ХХХ</v>
          </cell>
          <cell r="F217" t="str">
            <v>Административные расходы. Расходы по содержанию помещений - предприятия бизнес-направления</v>
          </cell>
        </row>
        <row r="218">
          <cell r="A218" t="str">
            <v>Расходы по указанию акционеров</v>
          </cell>
          <cell r="F218" t="str">
            <v>Административные расходы. Материалы и малоценка - предприятия бизнес-направления</v>
          </cell>
        </row>
        <row r="219">
          <cell r="A219" t="str">
            <v>Оборотные активы. Дебиторская задолженность. Задолженность за товары, работы, услуги. Основная продукция. ВГО ЗАО "ИЛП", ООО "ЛПМ"</v>
          </cell>
          <cell r="F219" t="str">
            <v>Прочие операционные доходы/расходы. Прочие доходы/расходы от предприятий бизнес-направления</v>
          </cell>
        </row>
        <row r="220">
          <cell r="A220" t="str">
            <v>Оборотные активы. Дебиторская задолженность. Задолженность за товары, работы, услуги. Основная продукция. ВГО внутри БЕ</v>
          </cell>
          <cell r="F220" t="str">
            <v>Коммерческие расходы. Социальные расходы на коммерческий персонал (вкл. страховку)</v>
          </cell>
        </row>
        <row r="221">
          <cell r="A221" t="str">
            <v>Постоянные и условно-постоянные расходы. Одежда буммашин</v>
          </cell>
          <cell r="F221" t="str">
            <v>Административные расходы. Социальные расходы на административный персонал (вкл.страховку)</v>
          </cell>
        </row>
        <row r="222">
          <cell r="A222" t="str">
            <v>Постоянные и условно-постоянные расходы. Услуги подрядных и сторонних организаций. Услуги по содержанию основных средств</v>
          </cell>
          <cell r="F222" t="str">
            <v xml:space="preserve">Себестоимость товаров и услуг. Услуги предприятий бизнес-направления </v>
          </cell>
        </row>
        <row r="223">
          <cell r="A223" t="str">
            <v>Постоянные и условно-постоянные расходы. Услуги подрядных и сторонних организаций. Коммунальные услуги</v>
          </cell>
          <cell r="F223" t="str">
            <v xml:space="preserve">Себестоимость товаров и услуг. Услуги предприятий бизнес-направления </v>
          </cell>
        </row>
        <row r="224">
          <cell r="A224" t="str">
            <v>Постоянные и условно-постоянные расходы. Прочие вспомогательные материалы и запчасти. ХХХ</v>
          </cell>
          <cell r="F224" t="str">
            <v>Административные расходы. Текущий ремонт зданий и помещений - предприятия бизнес-направления</v>
          </cell>
        </row>
        <row r="225">
          <cell r="A225" t="str">
            <v>Постоянные и условно-постоянные расходы. Услуги подрядных и сторонних организаций. Услуги пожарной и сторожевой охраны</v>
          </cell>
          <cell r="F225" t="str">
            <v>Себестоимость товаров и услуг. Другие расходы включенные в себестоимость</v>
          </cell>
        </row>
        <row r="226">
          <cell r="A226" t="str">
            <v>Постоянные и условно-постоянные расходы. Услуги подрядных и сторонних организаций. Услуги по таможенному оформлению</v>
          </cell>
          <cell r="F226" t="str">
            <v>Административные расходы. Оргтехника - расходные материалы и ремонт - предприятия бизнес-направления</v>
          </cell>
        </row>
        <row r="227">
          <cell r="A227" t="str">
            <v>Постоянные и условно-постоянные расходы. Услуги подрядных и сторонних организаций. Консалтинговые и юридические услуги</v>
          </cell>
          <cell r="F227" t="str">
            <v>Себестоимость товаров и услуг. Другие расходы включенные в себестоимость</v>
          </cell>
        </row>
        <row r="228">
          <cell r="A228" t="str">
            <v>Постоянные и условно-постоянные расходы. Услуги подрядных и сторонних организаций. Аудиторские услуги</v>
          </cell>
          <cell r="F228" t="str">
            <v>Административные расходы. Содержание автопарка (вкл. ГСМ, аренду и ремонт) - предприятия бизнес-направления</v>
          </cell>
        </row>
        <row r="229">
          <cell r="A229" t="str">
            <v>Постоянные и условно-постоянные расходы. Услуги подрядных и сторонних организаций. Услуги ЛП Менеджмент</v>
          </cell>
          <cell r="F229" t="str">
            <v>Себестоимость товаров и услуг. Другие расходы включенные в себестоимость</v>
          </cell>
        </row>
        <row r="230">
          <cell r="A230" t="str">
            <v>Постоянные и условно-постоянные расходы. Услуги подрядных и сторонних организаций. Услуги связи</v>
          </cell>
          <cell r="F230" t="str">
            <v>Административные расходы. Прочее (не более 5% от Итого категории) - предприятия бизнес-направления</v>
          </cell>
        </row>
        <row r="231">
          <cell r="A231" t="str">
            <v>Постоянные и условно-постоянные расходы. Командировочные расходы</v>
          </cell>
          <cell r="F231" t="str">
            <v xml:space="preserve">Себестоимость товаров и услуг. Услуги предприятий бизнес-направления </v>
          </cell>
        </row>
        <row r="232">
          <cell r="A232" t="str">
            <v>Постоянные и условно-постоянные расходы. Комиссии, услуги банка</v>
          </cell>
          <cell r="F232" t="str">
            <v>Административные расходы. Текущий ремонт зданий и помещений - предприятия бизнес-направления</v>
          </cell>
        </row>
        <row r="233">
          <cell r="A233" t="str">
            <v>Постоянные и условно-постоянные расходы. Программное обеспечение</v>
          </cell>
          <cell r="F233" t="str">
            <v xml:space="preserve">Себестоимость товаров и услуг. Услуги предприятий бизнес-направления </v>
          </cell>
        </row>
        <row r="234">
          <cell r="A234" t="str">
            <v>Постоянные и условно-постоянные расходы. Прочие операционные расходы. ХХХ</v>
          </cell>
          <cell r="F234" t="str">
            <v>Административные расходы. Оргтехника - расходные материалы и ремонт - предприятия бизнес-направления</v>
          </cell>
        </row>
        <row r="235">
          <cell r="A235" t="str">
            <v>Постоянные и условно-постоянные расходы. Представительские расходы</v>
          </cell>
          <cell r="F235" t="str">
            <v xml:space="preserve">Себестоимость товаров и услуг. Услуги предприятий бизнес-направления </v>
          </cell>
        </row>
        <row r="236">
          <cell r="A236" t="str">
            <v>Постоянные и условно-постоянные расходы. Страхование и сертификация</v>
          </cell>
          <cell r="F236" t="str">
            <v>Административные расходы. Содержание автопарка (вкл. ГСМ, аренду и ремонт) - предприятия бизнес-направления</v>
          </cell>
        </row>
        <row r="237">
          <cell r="A237" t="str">
            <v>Постоянные и условно-постоянные расходы. Расходы непроизводственного характера. Расходы по содержанию неработающих и законсервированных объектов</v>
          </cell>
          <cell r="F237" t="str">
            <v xml:space="preserve">Себестоимость товаров и услуг. Услуги предприятий бизнес-направления </v>
          </cell>
        </row>
        <row r="238">
          <cell r="A238" t="str">
            <v>Постоянные и условно-постоянные расходы. Расходы при временом прекращении деятельности</v>
          </cell>
          <cell r="F238" t="str">
            <v>Себестоимость товаров и услуг. Другие расходы включенные в себестоимость</v>
          </cell>
        </row>
        <row r="239">
          <cell r="A239" t="str">
            <v>Расходы, связанные с закрытием, реорганизацией и приобретением бизнеса. Прочие расходы по приобретению/расширению/закрытию/реорганизации бизнеса. ХХХ</v>
          </cell>
          <cell r="F239" t="str">
            <v xml:space="preserve">Себестоимость товаров и услуг. Услуги предприятий бизнес-направления </v>
          </cell>
        </row>
        <row r="240">
          <cell r="A240" t="str">
            <v>Курсовые разницы. Переоценка торговой дебиторской задолженности</v>
          </cell>
          <cell r="F240" t="str">
            <v>Административные расходы. Прочее (не более 5% от Итого категории) - предприятия бизнес-направления</v>
          </cell>
        </row>
        <row r="241">
          <cell r="A241" t="str">
            <v>Курсовые разницы. Переоценка торговой кредиторской задолженности</v>
          </cell>
          <cell r="F241" t="str">
            <v>Административные расходы. Прочее (не более 5% от Итого категории) - предприятия бизнес-направления</v>
          </cell>
        </row>
        <row r="242">
          <cell r="A242" t="str">
            <v>Расходы, связанные с закрытием, реорганизацией и приобретением бизнеса. Расходы по приобретению акций и долей (включая гербовый сбор)</v>
          </cell>
          <cell r="F242" t="str">
            <v xml:space="preserve">Себестоимость товаров и услуг. Услуги предприятий бизнес-направления </v>
          </cell>
        </row>
        <row r="243">
          <cell r="A243" t="str">
            <v>Расходы, связанные с закрытием, реорганизацией и приобретением бизнеса. Убытки по списанию нереальной к взысканию дебиторской задолженности</v>
          </cell>
          <cell r="F243" t="str">
            <v xml:space="preserve">Себестоимость товаров и услуг. Услуги предприятий бизнес-направления </v>
          </cell>
        </row>
        <row r="244">
          <cell r="A244" t="str">
            <v>Курсовые разницы. Переоценка прочей дебиторской/кредиторской задолженности</v>
          </cell>
          <cell r="F244" t="str">
            <v>Себестоимость товаров и услуг. Другие расходы включенные в себестоимость</v>
          </cell>
        </row>
        <row r="245">
          <cell r="A245" t="str">
            <v>Курсовые разницы. Переоценка кредитов, займов, финансовых вложений</v>
          </cell>
          <cell r="F245" t="str">
            <v xml:space="preserve">Себестоимость товаров и услуг. Услуги предприятий бизнес-направления </v>
          </cell>
        </row>
        <row r="246">
          <cell r="A246" t="str">
            <v>Дивиденды полученные / доходы от участия в других организациях</v>
          </cell>
          <cell r="F246" t="str">
            <v xml:space="preserve">Себестоимость товаров и услуг. Услуги предприятий бизнес-направления </v>
          </cell>
        </row>
        <row r="247">
          <cell r="A247" t="str">
            <v>Процентные доходы (расходы). Расходы по % по кредитам/займам/векселям. Инвестиционные проекты в фазе реализации</v>
          </cell>
          <cell r="F247" t="str">
            <v>Себестоимость товаров и услуг. Другие расходы включенные в себестоимость</v>
          </cell>
        </row>
        <row r="248">
          <cell r="A248" t="str">
            <v>Процентные доходы (расходы). Расходы по % по кредитам/займам/векселям. Инвестиционные проекты в в инвест.фазе</v>
          </cell>
          <cell r="F248" t="str">
            <v xml:space="preserve">Себестоимость товаров и услуг. Услуги предприятий бизнес-направления </v>
          </cell>
        </row>
        <row r="249">
          <cell r="A249" t="str">
            <v>Процентные доходы (расходы). Расходы по % по кредитам/займам/векселям. Текущая деятельность</v>
          </cell>
          <cell r="F249" t="str">
            <v>Себестоимость товаров и услуг. Услуги внешних предприятий</v>
          </cell>
        </row>
        <row r="250">
          <cell r="A250" t="str">
            <v>Оборотные активы. Дебиторская задолженность. Авансы выданные поставщикам, подрядчикам. Операционная деятельность. ВГО внутри БЕ</v>
          </cell>
          <cell r="F250" t="str">
            <v>Административные расходы. Страхование (кроме страхования персонала) - внешние предприятия</v>
          </cell>
        </row>
        <row r="251">
          <cell r="A251" t="str">
            <v>Оборотные активы. Дебиторская задолженность. Авансы выданные поставщикам, подрядчикам. Операционная деятельность. ВГО с другими предприятиями Группы</v>
          </cell>
          <cell r="F251" t="str">
            <v>Себестоимость товаров и услуг. Другие расходы включенные в себестоимость</v>
          </cell>
        </row>
        <row r="252">
          <cell r="A252" t="str">
            <v>Постоянные и условно-постоянные расходы. Топливо и тепловая энергия. Пек</v>
          </cell>
          <cell r="F252" t="str">
            <v>Себестоимость товаров и услуг. Другие расходы включенные в себестоимость</v>
          </cell>
        </row>
        <row r="253">
          <cell r="A253" t="str">
            <v>Постоянные и условно-постоянные расходы. Расходы на ремонты. Ремонтные работы: здания и сооружения</v>
          </cell>
          <cell r="F253" t="str">
            <v>Себестоимость товаров и услуг. Другие расходы включенные в себестоимость</v>
          </cell>
        </row>
        <row r="254">
          <cell r="A254" t="str">
            <v>Постоянные и условно-постоянные расходы. Расходы на ремонты. Ремонтные работы: транспортные средства</v>
          </cell>
          <cell r="F254" t="str">
            <v>Себестоимость товаров и услуг. Другие расходы включенные в себестоимость</v>
          </cell>
        </row>
        <row r="255">
          <cell r="A255" t="str">
            <v>Постоянные и условно-постоянные расходы. ГСМ. Дизельное топливо</v>
          </cell>
          <cell r="F255" t="str">
            <v>Прочие операционные доходы/расходы. Прочие доходы/расходы от предприятий бизнес-направления</v>
          </cell>
        </row>
        <row r="256">
          <cell r="A256" t="str">
            <v>Постоянные и условно-постоянные расходы. ГСМ. Бензин</v>
          </cell>
          <cell r="F256" t="str">
            <v>Себестоимость товаров и услуг. Другие расходы включенные в себестоимость</v>
          </cell>
        </row>
        <row r="257">
          <cell r="A257" t="str">
            <v>Постоянные и условно-постоянные расходы. Топливо и тепловая энергия. Топливная древесина</v>
          </cell>
          <cell r="F257" t="str">
            <v>Административные расходы. Расходы по содержанию помещений - предприятия бизнес-направления</v>
          </cell>
        </row>
        <row r="258">
          <cell r="A258" t="str">
            <v>Постоянные и условно-постоянные расходы. Топливо и тепловая энергия. Газ</v>
          </cell>
          <cell r="F258" t="str">
            <v>Административные расходы. Коммунальные услуги – предприятия бизнес-направления</v>
          </cell>
        </row>
        <row r="259">
          <cell r="A259" t="str">
            <v>Постоянные и условно-постоянные расходы. Топливо и тепловая энергия. Тепловая энергия</v>
          </cell>
          <cell r="F259" t="str">
            <v>Себестоимость товаров и услуг. Другие расходы включенные в себестоимость</v>
          </cell>
        </row>
        <row r="260">
          <cell r="A260" t="str">
            <v>Постоянные и условно-постоянные расходы. Топливо и тепловая энергия. Прочее. ХХХ</v>
          </cell>
          <cell r="F260" t="str">
            <v>Себестоимость товаров и услуг. Другие расходы включенные в себестоимость</v>
          </cell>
        </row>
        <row r="261">
          <cell r="A261" t="str">
            <v>Постоянные и условно-постоянные расходы. Расходы на ремонты. Прочее. ХХХ</v>
          </cell>
          <cell r="F261" t="str">
            <v>Административные расходы. Расходы по содержанию помещений - предприятия бизнес-направления</v>
          </cell>
        </row>
        <row r="262">
          <cell r="A262" t="str">
            <v>Постоянные и условно-постоянные расходы. Топливо и тепловая энергия. Мазут</v>
          </cell>
          <cell r="F262" t="str">
            <v>Прочие операционные доходы/расходы. Прочие доходы/расходы от предприятий бизнес-направления</v>
          </cell>
        </row>
        <row r="263">
          <cell r="A263" t="str">
            <v>Прочие доходы и расходы. Сальдо доходов (расходов) от выбытия ТМЦ, неликвидов и т.п. Расходы от выбытия ТМЦ</v>
          </cell>
          <cell r="F263" t="str">
            <v xml:space="preserve">Себестоимость товаров и услуг. Услуги предприятий бизнес-направления </v>
          </cell>
        </row>
        <row r="264">
          <cell r="A264" t="str">
            <v>Прочие доходы и расходы. Доходы (расходы) от сдачи имущества в аренду/сублизинг (операции вне Группы). Расходы по договорам аренды вне Группы</v>
          </cell>
          <cell r="F264" t="str">
            <v>Себестоимость товаров и услуг. Другие расходы включенные в себестоимость</v>
          </cell>
        </row>
        <row r="265">
          <cell r="A265" t="str">
            <v>Прочие доходы и расходы. Доходы/расходы по аренде (сублизингу) внутри Группы. Доходы по договорам аренды/сублизинга внутри Группы</v>
          </cell>
          <cell r="F265" t="str">
            <v>Административные расходы. Коммунальные услуги - предприятия бизнес-направления</v>
          </cell>
        </row>
        <row r="266">
          <cell r="A266" t="str">
            <v>Прочие доходы и расходы. Прочие расходы. ХХХ</v>
          </cell>
          <cell r="F266" t="str">
            <v>Консультационные расходы. Юридические консультации - предприяти бизнес-направления</v>
          </cell>
        </row>
        <row r="267">
          <cell r="A267" t="str">
            <v>Резерв под обесценение фин.вложенией</v>
          </cell>
          <cell r="F267" t="str">
            <v>Консультационные расходы. Прочие консультации - предприятия бизнес-направления</v>
          </cell>
        </row>
        <row r="268">
          <cell r="A268" t="str">
            <v>Резерв под штрафные санкции по кредитам</v>
          </cell>
          <cell r="F268" t="str">
            <v xml:space="preserve">Себестоимость товаров и услуг. Услуги предприятий бизнес-направления </v>
          </cell>
        </row>
        <row r="269">
          <cell r="A269" t="str">
            <v>Прибыль (убыток) от переоценки балансовой стоимости финансовых вложений</v>
          </cell>
          <cell r="F269" t="str">
            <v>Административные расходы. Расходы по содержанию помещений - предприятия бизнес-направления</v>
          </cell>
        </row>
        <row r="270">
          <cell r="A270" t="str">
            <v>Прибыль (убыток) от выбытия финансовых вложений</v>
          </cell>
          <cell r="F270" t="str">
            <v>Административные расходы. Прочее (не более 5% от Итого категории) - предприятия бизнес-направления</v>
          </cell>
        </row>
        <row r="271">
          <cell r="A271" t="str">
            <v>Прибыль (убыток) от выбытия внеоборотных активов</v>
          </cell>
          <cell r="F271" t="str">
            <v>Коммерческие расходы. Прочее (не более 5% от Итого категории) - предприятия бизнес-направления</v>
          </cell>
        </row>
        <row r="272">
          <cell r="A272" t="str">
            <v>Прочие доходы и расходы. Списание древесного сырья на строительство дорог</v>
          </cell>
          <cell r="F272" t="str">
            <v>Прочие операционные доходы/расходы. Прочие доходы/расходы от предприятий бизнес-направления</v>
          </cell>
        </row>
        <row r="273">
          <cell r="A273" t="str">
            <v>Прочие доходы и расходы. Штрафы, пени, неустойки. За неиспользование лесфонда</v>
          </cell>
          <cell r="F273" t="str">
            <v>Административные расходы. Прочее (не более 5% от Итого категории) - предприятия бизнес-направления</v>
          </cell>
        </row>
        <row r="274">
          <cell r="A274" t="str">
            <v>Прочие доходы и расходы. Штрафы, пени, неустойки. За неисполнение договорных обязательств</v>
          </cell>
          <cell r="F274" t="str">
            <v xml:space="preserve">Себестоимость товаров и услуг. Услуги предприятий бизнес-направления </v>
          </cell>
        </row>
        <row r="275">
          <cell r="A275" t="str">
            <v>Прочие доходы и расходы. Резерв по сомнительным долгам по внутригрупповым контрагентам</v>
          </cell>
          <cell r="F275" t="str">
            <v>Административные расходы. Прочее (не более 5% от Итого категории) - предприятия бизнес-направления</v>
          </cell>
        </row>
        <row r="276">
          <cell r="A276" t="str">
            <v>Прочие доходы и расходы. Прибыль от списания кредиторской задолженности</v>
          </cell>
          <cell r="F276" t="str">
            <v>Административные расходы. Расходы по содержанию помещений - предприятия бизнес-направления</v>
          </cell>
        </row>
        <row r="277">
          <cell r="A277" t="str">
            <v>Прочие доходы и расходы. Госпошлина и судебные издержки</v>
          </cell>
          <cell r="F277" t="str">
            <v>Административные расходы. Содержание автопарка (вкл. ГСМ, аренду и ремонт) - предприятия бизнес-направления</v>
          </cell>
        </row>
        <row r="278">
          <cell r="A278" t="str">
            <v>Прочие доходы и расходы. Сальдо доходов (расходов) от выбытия ТМЦ, неликвидов и т.п. Доходы от выбытия ТМЦ</v>
          </cell>
          <cell r="F278" t="str">
            <v>Административные расходы. Прочее (не более 5% от Итого категории) - предприятия бизнес-направления</v>
          </cell>
        </row>
        <row r="279">
          <cell r="A279" t="str">
            <v>Прочие доходы и расходы. Доходы/расходы по аренде (сублизингу) внутри Группы. Расходы по договорам аренды/сублизинга внутри Группы</v>
          </cell>
          <cell r="F279" t="str">
            <v xml:space="preserve">Себестоимость товаров и услуг. Услуги предприятий бизнес-направления </v>
          </cell>
        </row>
        <row r="280">
          <cell r="A280" t="str">
            <v>Прочие доходы и расходы. Сальдо доходов (расходов) по строительству лесовозных дорог внутри группы. Доходы по строительству ЛД внутри группы</v>
          </cell>
          <cell r="F280" t="str">
            <v>Административные расходы. Служба безопасности (охрана) - предприятия бизнес-направления</v>
          </cell>
        </row>
        <row r="281">
          <cell r="A281" t="str">
            <v>Прочие доходы и расходы. Сальдо доходов (расходов) по строительству лесовозных дорог внутри группы. Расходы по строительству ЛД внутри группы. ХХХ</v>
          </cell>
          <cell r="F281" t="str">
            <v>Себестоимость товаров и услуг. Расходы на охрану</v>
          </cell>
        </row>
        <row r="282">
          <cell r="A282" t="str">
            <v>Прочие доходы и расходы. Штрафы, пени, неустойки. Прочие</v>
          </cell>
          <cell r="F282" t="str">
            <v>Коммерческие расходы. Прочее (не более 5% от Итого категории) - предприятия бизнес-направления</v>
          </cell>
        </row>
        <row r="283">
          <cell r="A283" t="str">
            <v>Прочие доходы и расходы. Прочие доходы. ХХХ</v>
          </cell>
          <cell r="F283" t="str">
            <v xml:space="preserve">Себестоимость товаров и услуг. Услуги предприятий бизнес-направления </v>
          </cell>
        </row>
        <row r="284">
          <cell r="A284" t="str">
            <v>Постоянные и условно-постоянные расходы. ГСМ. Масла и смазки</v>
          </cell>
          <cell r="F284" t="str">
            <v>Административные расходы. Услуги связи - предприятия бизнес-направления</v>
          </cell>
        </row>
        <row r="285">
          <cell r="A285" t="str">
            <v>Постоянные и условно-постоянные расходы. ГСМ. Прочее. ХХХ</v>
          </cell>
          <cell r="F285" t="str">
            <v>Себестоимость товаров и услуг. Другие расходы включенные в себестоимость</v>
          </cell>
        </row>
        <row r="286">
          <cell r="A286" t="str">
            <v>Постоянные и условно-постоянные расходы. Э/энергия</v>
          </cell>
          <cell r="F286" t="str">
            <v>Административные расходы. Расходы по содержанию помещений - предприятия бизнес-направления</v>
          </cell>
        </row>
        <row r="287">
          <cell r="A287" t="str">
            <v>Краткосрочные обязательства. Кредиты и займы краткосрочные. Небанковские займы. Текущая деятельность. ВГО ЗАО "ИЛП", ООО "ЛПМ"</v>
          </cell>
          <cell r="F287" t="str">
            <v>Коммерческие расходы. Прочее (не более 5% от Итого категории) - предприятия бизнес-направления</v>
          </cell>
        </row>
        <row r="288">
          <cell r="A288" t="str">
            <v>Краткосрочные обязательства. Кредиты и займы краткосрочные. Векселя выданные. Инвестиционные проекты. ВГО внутри БЕ</v>
          </cell>
          <cell r="F288" t="str">
            <v>Прочие операционные доходы/расходы. Прочие доходы/расходы от предприятий бизнес-направления</v>
          </cell>
        </row>
        <row r="289">
          <cell r="A289" t="str">
            <v>Краткосрочные обязательства. Кредиты и займы краткосрочные. Векселя выданные. Инвестиционные проекты. ВГО с другими предприятиями Группы</v>
          </cell>
          <cell r="F289" t="str">
            <v>Прочие операционные доходы/расходы. Результат от реализации ОС и НМА предприятиям бизнес-направления</v>
          </cell>
        </row>
        <row r="290">
          <cell r="A290" t="str">
            <v>Краткосрочные обязательства. Кредиторская задолженность. Прочие кредиторы. ВГО с другими предприятиями Группы</v>
          </cell>
          <cell r="F290" t="str">
            <v>Прочие операционные доходы/расходы. Результат от реализации иного имущества (кроме ценных бумаг) предприятиям бизнес-направления</v>
          </cell>
        </row>
        <row r="291">
          <cell r="A291" t="str">
            <v>Краткосрочные обязательства. Кредиты и займы краткосрочные. Проценты. Приобретение ценных бумаг. ВГО внутри БЕ</v>
          </cell>
          <cell r="F291" t="str">
            <v>Прочие операционные доходы/расходы. Результат от реализации ценных бумаг предприятиям бизнес-направления</v>
          </cell>
        </row>
        <row r="292">
          <cell r="A292" t="str">
            <v>Краткосрочные обязательства. Кредиты и займы краткосрочные. Проценты. Инвестиционная деятельность. ВГО с другими предприятиями Группы</v>
          </cell>
          <cell r="F292" t="str">
            <v>Прочие операционные доходы/расходы. Прочие доходы/расходы от предприятий бизнес-направления</v>
          </cell>
        </row>
        <row r="293">
          <cell r="A293" t="str">
            <v>Краткосрочные обязательства. Кредиты и займы краткосрочные. Проценты. Инвестиционная деятельность. ВГО внутри БЕ</v>
          </cell>
          <cell r="F293" t="str">
            <v>Процентный доход от предприятий бизнес-направления</v>
          </cell>
        </row>
        <row r="294">
          <cell r="A294" t="str">
            <v>Краткосрочные обязательства. Кредиты и займы краткосрочные. Проценты. Приобретение ценных бумаг. ВГО ЗАО "ИЛП", ООО "ЛПМ"</v>
          </cell>
          <cell r="F294" t="str">
            <v>Процентный расход предприятиям бизнес-направления</v>
          </cell>
        </row>
        <row r="295">
          <cell r="A295" t="str">
            <v>Краткосрочные обязательства. Кредиты и займы краткосрочные. Проценты. Инвестиционная деятельность. ВГО ЗАО "ИЛП", ООО "ЛПМ"</v>
          </cell>
          <cell r="F295" t="str">
            <v>Процентный расход предприятиям бизнес-направления</v>
          </cell>
        </row>
        <row r="296">
          <cell r="A296" t="str">
            <v>Платежи по текущим операциям. Расходы на ремонт. Материалы и запчасти для ремонта оборудования. ВГО ЗАО "ИЛП", ООО "ЛПМ"</v>
          </cell>
          <cell r="F296" t="str">
            <v>Процентный расход предприятиям бизнес-направления</v>
          </cell>
        </row>
        <row r="297">
          <cell r="A297" t="str">
            <v>Платежи по текущим операциям. Расходы на ремонт. Материалы и запчасти для ремонта оборудования. ВГО внутри БЕ</v>
          </cell>
          <cell r="F297" t="str">
            <v>Процентный расход предприятиям бизнес-направления</v>
          </cell>
        </row>
        <row r="298">
          <cell r="A298" t="str">
            <v>Оборотные активы. Краткосрочные финансовые вложения. Краткосрочные финансовые вложения. ВГО внутри БЕ</v>
          </cell>
          <cell r="F298" t="str">
            <v>Прочие долгосрочные обязательства. Задолженность перед предприятиями бизнес-направления</v>
          </cell>
        </row>
        <row r="299">
          <cell r="A299" t="str">
            <v>Внеоборотные активы. Долгосрочные финансовые вложения. Долгосрочные финансовые вложения. ВГО ЗАО "ИЛП", ООО "ЛПМ"</v>
          </cell>
          <cell r="F299" t="str">
            <v xml:space="preserve">Отложенные доходы по безвозмездно полученным ценностям </v>
          </cell>
        </row>
        <row r="300">
          <cell r="A300" t="str">
            <v>Внеоборотные активы. Долгосрочные финансовые вложения. Долгосрочные финансовые вложения. ВГО внутри БЕ</v>
          </cell>
          <cell r="F300" t="str">
            <v>Прочие операционные доходы/расходы. Прочие доходы/расходы от внешних предприятий</v>
          </cell>
        </row>
        <row r="301">
          <cell r="A301" t="str">
            <v>Внеоборотные активы. Долгосрочные финансовые вложения. Долгосрочные финансовые вложения. ВГО с другими предприятиями Группы</v>
          </cell>
          <cell r="F301" t="str">
            <v>Прочие операционные доходы/расходы. Прочие доходы/расходы от предприятий бизнес-направления</v>
          </cell>
        </row>
        <row r="302">
          <cell r="A302" t="str">
            <v>Внеоборотные активы. Долгосрочные финансовые вложения. Резерв под обесценение долгосрочных финансовых вложений</v>
          </cell>
          <cell r="F302" t="str">
            <v>Реализация товаров, работ и услуг предприятиям бизнес-направления</v>
          </cell>
        </row>
        <row r="303">
          <cell r="A303" t="str">
            <v>Краткосрочные обязательства. Кредиторская задолженность. Поставщики и подрядчики. Операционная деятельность. ВГО ЗАО "ИЛП", ООО "ЛПМ"</v>
          </cell>
          <cell r="F303" t="str">
            <v>Прочие операционные доходы/расходы. Прочие доходы/расходы от предприятий бизнес-направления</v>
          </cell>
        </row>
        <row r="304">
          <cell r="A304" t="str">
            <v>Краткосрочные обязательства. Кредиторская задолженность. Поставщики и подрядчики. Операционная деятельность. ВГО внутри БЕ</v>
          </cell>
          <cell r="F304" t="str">
            <v xml:space="preserve">Себестоимость товаров и услуг. Услуги предприятий бизнес-направления </v>
          </cell>
        </row>
        <row r="305">
          <cell r="A305" t="str">
            <v>Краткосрочные обязательства. Кредиторская задолженность. Поставщики и подрядчики. Операционная деятельность. ВГО с другими предприятиями Группы</v>
          </cell>
          <cell r="F305" t="str">
            <v>Прочие операционные доходы/расходы. Прочие доходы/расходы от предприятий бизнес-направления</v>
          </cell>
        </row>
        <row r="306">
          <cell r="A306" t="str">
            <v>Краткосрочные обязательства. Кредиторская задолженность. Поставщики и подрядчики. Инвестиционная деятельность. ВГО ЗАО "ИЛП", ООО "ЛПМ"</v>
          </cell>
          <cell r="F306" t="str">
            <v>Административные расходы. Аренда офисных помещений - предприятия бизнес-направления</v>
          </cell>
        </row>
        <row r="307">
          <cell r="A307" t="str">
            <v>Краткосрочные обязательства. Кредиторская задолженность. Поставщики и подрядчики. Инвестиционная деятельность. ВГО внутри БЕ</v>
          </cell>
          <cell r="F307" t="str">
            <v>Административные расходы. Аренда прочая - предприятия бизнес-направления</v>
          </cell>
        </row>
        <row r="308">
          <cell r="A308" t="str">
            <v>Оборотные активы. Дебиторская задолженность. Прочие дебиторы. ВГО внутри БЕ</v>
          </cell>
          <cell r="F308" t="str">
            <v>Коммерческие расходы. Прочее (не более 5% от Итого категории) - предприятия бизнес-направления</v>
          </cell>
        </row>
        <row r="309">
          <cell r="A309" t="str">
            <v>Оборотные активы. Краткосрочные финансовые вложения. Краткосрочные финансовые вложения. ВГО ЗАО "ИЛП", ООО "ЛПМ"</v>
          </cell>
          <cell r="F309" t="str">
            <v>Административные расходы. Содержание автопарка (вкл. ГСМ, аренду и ремонт) - предприятия бизнес-направления</v>
          </cell>
        </row>
        <row r="310">
          <cell r="A310" t="str">
            <v>Краткосрочные обязательства. Кредиторская задолженность. Авансы полученные. ВГО с другими предприятиями Группы</v>
          </cell>
          <cell r="F310" t="str">
            <v>Прочие операционные доходы/расходы. Прочие доходы/расходы от предприятий бизнес-направления</v>
          </cell>
        </row>
        <row r="311">
          <cell r="A311" t="str">
            <v>Краткосрочные обязательства. Кредиторская задолженность. Лизинг</v>
          </cell>
          <cell r="F311" t="str">
            <v>Прочие операционные доходы/расходы. Прочие доходы/расходы от предприятий бизнес-направления</v>
          </cell>
        </row>
        <row r="312">
          <cell r="A312" t="str">
            <v>Оборотные активы. Дебиторская задолженность. Авансы выданные поставщикам, подрядчикам. Инвестиционная деятельность. ВГО внутри БЕ</v>
          </cell>
          <cell r="F312" t="str">
            <v>Прочие операционные доходы/расходы. Прочие доходы/расходы от предприятий бизнес-направления</v>
          </cell>
        </row>
        <row r="313">
          <cell r="A313" t="str">
            <v>Оборотные активы. Дебиторская задолженность. Авансы выданные поставщикам, подрядчикам. Инвестиционная деятельность. ВГО с другими предприятиями Группы</v>
          </cell>
          <cell r="F313" t="str">
            <v>Прочие операционные доходы/расходы. Прочие доходы/расходы от предприятий бизнес-направления</v>
          </cell>
        </row>
        <row r="314">
          <cell r="A314" t="str">
            <v>Оборотные активы. Дебиторская задолженность. Задолженность участников (учредителей) по взносам в уставный капитал</v>
          </cell>
          <cell r="F314" t="str">
            <v xml:space="preserve">Себестоимость товаров и услуг. Услуги предприятий бизнес-направления </v>
          </cell>
        </row>
        <row r="315">
          <cell r="A315" t="str">
            <v>Оборотные активы. Дебиторская задолженность. Прочие дебиторы. ВГО ЗАО "ИЛП", ООО "ЛПМ"</v>
          </cell>
          <cell r="F315" t="str">
            <v>Себестоимость товаров и услуг. Другие расходы включенные в себестоимость</v>
          </cell>
        </row>
        <row r="316">
          <cell r="A316" t="str">
            <v>Оборотные активы. Дебиторская задолженность. Проценты по выданным займам</v>
          </cell>
          <cell r="F316" t="str">
            <v>Административные расходы. Прочее (не более 5% от Итого категории) - предприятия бизнес-направления</v>
          </cell>
        </row>
        <row r="317">
          <cell r="A317" t="str">
            <v>Оборотные активы. Дебиторская задолженность. Резерв по сомнительным долгам</v>
          </cell>
          <cell r="F317" t="str">
            <v>Прочие операционные доходы/расходы. Прочие доходы/расходы от предприятий бизнес-направления</v>
          </cell>
        </row>
        <row r="318">
          <cell r="A318" t="str">
            <v>Оборотные активы. Краткосрочные финансовые вложения. Резерв под обесценение краткосрочных финансовых вложений</v>
          </cell>
          <cell r="F318" t="str">
            <v>Прочие операционные доходы/расходы. Прочие доходы/расходы от предприятий бизнес-направления</v>
          </cell>
        </row>
        <row r="319">
          <cell r="A319" t="str">
            <v>Внеоборотные активы. Незавершенное строительство</v>
          </cell>
          <cell r="F319" t="str">
            <v>Административные и коммерческие расходы. Резерв по дебиторской задолженности</v>
          </cell>
        </row>
        <row r="320">
          <cell r="A320" t="str">
            <v>Краткосрочные обязательства. Кредиторская задолженность. Поставщики и подрядчики. Инвестиционная деятельность. ВГО с другими предприятиями Группы</v>
          </cell>
          <cell r="F320" t="str">
            <v>Прочие операционные доходы/расходы. Результат от реализации иного имущества (кроме ценных бумаг) предприятиям бизнес-направления</v>
          </cell>
        </row>
        <row r="321">
          <cell r="A321" t="str">
            <v>Краткосрочные обязательства. Кредиторская задолженность. Авансы полученные. ВГО ЗАО "ИЛП", ООО "ЛПМ"</v>
          </cell>
          <cell r="F321" t="str">
            <v>Прочие операционные доходы/расходы. Результат от реализации иного имущества (кроме ценных бумаг) предприятиям бизнес-направления</v>
          </cell>
        </row>
        <row r="322">
          <cell r="A322" t="str">
            <v>Краткосрочные обязательства. Кредиторская задолженность. Авансы полученные. ВГО внутри БЕ</v>
          </cell>
          <cell r="F322" t="str">
            <v>Реализация товаров, работ и услуг предприятиям бизнес-направления</v>
          </cell>
        </row>
        <row r="323">
          <cell r="A323" t="str">
            <v>Оборотные активы. Дебиторская задолженность. Прочие дебиторы. ВГО с другими предприятиями Группы</v>
          </cell>
          <cell r="F323" t="str">
            <v>Себестоимость товаров и услуг. Другие расходы включенные в себестоимость</v>
          </cell>
        </row>
        <row r="324">
          <cell r="A324" t="str">
            <v>Краткосрочные обязательства. Кредиты и займы краткосрочные. Векселя выданные. Текущая деятельность. ВГО внутри БЕ</v>
          </cell>
          <cell r="F324" t="str">
            <v>Себестоимость товаров и услуг. Другие расходы включенные в себестоимость</v>
          </cell>
        </row>
        <row r="325">
          <cell r="A325" t="str">
            <v>Краткосрочные обязательства. Кредиты и займы краткосрочные. Векселя выданные. Текущая деятельность. ВГО ЗАО "ИЛП", ООО "ЛПМ"</v>
          </cell>
          <cell r="F325" t="str">
            <v>Административные и коммерческие расходы. Резерв по дебиторской задолженности</v>
          </cell>
        </row>
        <row r="326">
          <cell r="A326" t="str">
            <v>Краткосрочные обязательства. Кредиты и займы краткосрочные. Векселя выданные. Текущая деятельность. ВГО с другими предприятиями Группы</v>
          </cell>
          <cell r="F326" t="str">
            <v>Административные и коммерческие расходы. Штрафы, пени</v>
          </cell>
        </row>
        <row r="327">
          <cell r="A327" t="str">
            <v>Краткосрочные обязательства. Кредиты и займы краткосрочные. Векселя выданные. Инвестиционные проекты. ВГО ЗАО "ИЛП", ООО "ЛПМ"</v>
          </cell>
          <cell r="F327" t="str">
            <v>Административные и коммерческие расходы. Штрафы, пени</v>
          </cell>
        </row>
        <row r="328">
          <cell r="A328" t="str">
            <v>Расходы по доставке готовой продукции (транспортные расходы). Основная продукция. Услуги автотранспорта</v>
          </cell>
          <cell r="F328" t="str">
            <v>Административные и коммерческие расходы. Штрафы, пени</v>
          </cell>
        </row>
        <row r="329">
          <cell r="A329" t="str">
            <v>Расходы по доставке готовой продукции (транспортные расходы). Основная продукция. Транспортно-экспедиторские услуги</v>
          </cell>
          <cell r="F329" t="str">
            <v>Прочие операционные доходы/расходы. Прочие доходы/расходы от предприятий бизнес-направления</v>
          </cell>
        </row>
        <row r="330">
          <cell r="A330" t="str">
            <v>Расходы по доставке готовой продукции (транспортные расходы). Товары для перепродажи. Железнодорожный тариф</v>
          </cell>
          <cell r="F330" t="str">
            <v>Коммерческие расходы. Прочее (не более 5% от Итого категории) - предприятия бизнес-направления</v>
          </cell>
        </row>
        <row r="331">
          <cell r="A331" t="str">
            <v>Расходы по доставке готовой продукции (транспортные расходы). Товары для перепродажи. Водный фрахт</v>
          </cell>
          <cell r="F331" t="str">
            <v>Коммерческие расходы. Прочее (не более 5% от Итого категории) - предприятия бизнес-направления</v>
          </cell>
        </row>
        <row r="332">
          <cell r="A332" t="str">
            <v>Расходы по доставке готовой продукции (транспортные расходы). Основная продукция. Расходы по доставке тепловой энергии</v>
          </cell>
          <cell r="F332" t="str">
            <v>Коммерческие расходы. Прочее (не более 5% от Итого категории) - предприятия бизнес-направления</v>
          </cell>
        </row>
        <row r="333">
          <cell r="A333" t="str">
            <v>Расходы по доставке готовой продукции (транспортные расходы). Прочая реализация. Услуги автотранспорта</v>
          </cell>
          <cell r="F333" t="str">
            <v>Коммерческие расходы. Прочее (не более 5% от Итого категории) - предприятия бизнес-направления</v>
          </cell>
        </row>
        <row r="334">
          <cell r="A334" t="str">
            <v>Расходы по доставке готовой продукции (транспортные расходы). Прочая реализация. Транспортно-экспедиторские услуги</v>
          </cell>
          <cell r="F334" t="str">
            <v>Коммерческие расходы. Прочее (не более 5% от Итого категории) - предприятия бизнес-направления</v>
          </cell>
        </row>
        <row r="335">
          <cell r="A335" t="str">
            <v>Переменные и условно-переменные расходы. Древесное сырье</v>
          </cell>
          <cell r="F335" t="str">
            <v>Коммерческие расходы. Прочее (не более 5% от Итого категории) - предприятия бизнес-направления</v>
          </cell>
        </row>
        <row r="336">
          <cell r="A336" t="str">
            <v>Стоимость товаров для перепродажи</v>
          </cell>
          <cell r="F336" t="str">
            <v>Коммерческие расходы. Прочее (не более 5% от Итого категории) - предприятия бизнес-направления</v>
          </cell>
        </row>
        <row r="337">
          <cell r="A337" t="str">
            <v>Расходы по доставке готовой продукции (транспортные расходы). Прочая реализация. Расходы по доставке тепловой энергии</v>
          </cell>
          <cell r="F337" t="str">
            <v>Коммерческие расходы. Прочее (не более 5% от Итого категории) - предприятия бизнес-направления</v>
          </cell>
        </row>
        <row r="338">
          <cell r="A338" t="str">
            <v>Расходы по доставке готовой продукции (транспортные расходы). Товары для перепродажи. Услуги автотранспорта</v>
          </cell>
          <cell r="F338" t="str">
            <v>Коммерческие расходы. Прочее (не более 5% от Итого категории) - предприятия бизнес-направления</v>
          </cell>
        </row>
        <row r="339">
          <cell r="A339" t="str">
            <v>Расходы по доставке готовой продукции (транспортные расходы). Товары для перепродажи. Транспортно-экспедиторские услуги</v>
          </cell>
          <cell r="F339" t="str">
            <v>Коммерческие расходы. Прочее (не более 5% от Итого категории) - предприятия бизнес-направления</v>
          </cell>
        </row>
        <row r="340">
          <cell r="A340" t="str">
            <v>Расходы по доставке готовой продукции (транспортные расходы). Прочая реализация. Железнодорожный тариф</v>
          </cell>
          <cell r="F340" t="str">
            <v>Коммерческие расходы. Прочее (не более 5% от Итого категории) - предприятия бизнес-направления</v>
          </cell>
        </row>
        <row r="341">
          <cell r="A341" t="str">
            <v>Расходы по доставке готовой продукции (транспортные расходы). Прочая реализация. Водный фрахт</v>
          </cell>
          <cell r="F341" t="str">
            <v>Коммерческие расходы. Прочее (не более 5% от Итого категории) - предприятия бизнес-направления</v>
          </cell>
        </row>
        <row r="342">
          <cell r="A342" t="str">
            <v>Расходы по доставке готовой продукции (транспортные расходы). Товары для перепродажи. Расходы по доставке тепловой энергии</v>
          </cell>
          <cell r="F342" t="str">
            <v>Коммерческие расходы. Прочее (не более 5% от Итого категории) - предприятия бизнес-направления</v>
          </cell>
        </row>
        <row r="343">
          <cell r="A343" t="str">
            <v>Краткосрочные обязательства. Кредиты и займы краткосрочные. Векселя выданные. Приобретение ценных бумаг. ВГО ЗАО "ИЛП", ООО "ЛПМ"</v>
          </cell>
          <cell r="F343" t="str">
            <v>Коммерческие расходы. Прочее (не более 5% от Итого категории) - предприятия бизнес-направления</v>
          </cell>
        </row>
        <row r="344">
          <cell r="A344" t="str">
            <v>Краткосрочные обязательства. Кредиты и займы краткосрочные. Небанковские займы. Текущая деятельность. ВГО с другими предприятиями Группы</v>
          </cell>
          <cell r="F344" t="str">
            <v>Коммерческие расходы. Прочее (не более 5% от Итого категории) - предприятия бизнес-направления</v>
          </cell>
        </row>
        <row r="345">
          <cell r="A345" t="str">
            <v>Краткосрочные обязательства. Кредиты и займы краткосрочные. Небанковские займы. Текущая деятельность. ВГО внутри БЕ</v>
          </cell>
          <cell r="F345" t="str">
            <v>Прочие операционные доходы/расходы. Прочие доходы/расходы от предприятий бизнес-направления</v>
          </cell>
        </row>
        <row r="346">
          <cell r="A346" t="str">
            <v>Краткосрочные обязательства. Кредиторская задолженность. Прочие кредиторы. ВГО ЗАО "ИЛП", ООО "ЛПМ"</v>
          </cell>
          <cell r="F346" t="str">
            <v>Прочие операционные доходы/расходы. Прочие доходы/расходы от предприятий бизнес-направления</v>
          </cell>
        </row>
        <row r="347">
          <cell r="A347" t="str">
            <v>Краткосрочные обязательства. Кредиторская задолженность. Прочие кредиторы. ВГО внутри БЕ</v>
          </cell>
          <cell r="F347" t="str">
            <v>Прочие операционные доходы/расходы. Прочие доходы/расходы от предприятий бизнес-направления</v>
          </cell>
        </row>
        <row r="348">
          <cell r="A348" t="str">
            <v>Краткосрочные обязательства. Кредиты и займы краткосрочные. Небанковские займы. Приобретение ценных бумаг. ВГО с другими предприятиями Группы</v>
          </cell>
          <cell r="F348" t="str">
            <v>Административные и коммерческие расходы. Резерв по инвестициям</v>
          </cell>
        </row>
        <row r="349">
          <cell r="A349" t="str">
            <v>Переменные и условно-переменные расходы. Бумага</v>
          </cell>
          <cell r="F349" t="str">
            <v>Административные и коммерческие расходы. Резерв по другим активам</v>
          </cell>
        </row>
        <row r="350">
          <cell r="A350" t="str">
            <v>Платежи по текущим операциям. Расходы на ремонт. Материалы и запчасти для ремонта транспортных средств. ВГО с прочими предприятиями Группы</v>
          </cell>
          <cell r="F350" t="str">
            <v>Административные и коммерческие расходы. Штрафы, пени</v>
          </cell>
        </row>
        <row r="351">
          <cell r="A351" t="str">
            <v>Платежи по текущим операциям. Расходы на ремонт. Ремонтные работы: оборудование. ВГО ЗАО "ИЛП", ООО "ЛПМ"</v>
          </cell>
          <cell r="F351" t="str">
            <v>Себестоимость товаров и услуг. Другие расходы включенные в себестоимость</v>
          </cell>
        </row>
        <row r="352">
          <cell r="A352" t="str">
            <v>Платежи по текущим операциям. Расходы на ремонт. Ремонтные работы: оборудование. ВГО внутри БЕ</v>
          </cell>
        </row>
        <row r="353">
          <cell r="A353" t="str">
            <v>Платежи по текущим операциям. Расходы на ремонт. Ремонтные работы: оборудование. ВГО с прочими предприятиями Группы</v>
          </cell>
        </row>
        <row r="354">
          <cell r="A354" t="str">
            <v>Платежи по текущим операциям. Расходы на ремонт. Ремонтные работы: здания и сооружения. ВГО ЗАО "ИЛП", ООО "ЛПМ"</v>
          </cell>
        </row>
        <row r="355">
          <cell r="A355" t="str">
            <v>Платежи по текущим операциям. Расходы на ремонт. Ремонтные работы: здания и сооружения. ВГО внутри БЕ</v>
          </cell>
        </row>
        <row r="356">
          <cell r="A356" t="str">
            <v>Платежи по текущим операциям. Расходы на ремонт. Ремонтные работы: здания и сооружения. ВГО с прочими предприятиями Группы</v>
          </cell>
        </row>
        <row r="357">
          <cell r="A357" t="str">
            <v>Платежи по текущим операциям. Расходы на ремонт. Ремонтные работы: транспортные средства. ВГО ЗАО "ИЛП", ООО "ЛПМ"</v>
          </cell>
        </row>
        <row r="358">
          <cell r="A358" t="str">
            <v>Платежи по текущим операциям. Расходы на ремонт. Ремонтные работы: транспортные средства. ВГО внутри БЕ</v>
          </cell>
        </row>
        <row r="359">
          <cell r="A359" t="str">
            <v>Платежи по текущим операциям. Расходы на ремонт. Ремонтные работы: транспортные средства. ВГО с прочими предприятиями Группы</v>
          </cell>
        </row>
        <row r="360">
          <cell r="A360" t="str">
            <v>Платежи по текущим операциям. Расходы на ремонт. Прочие расходы на ремонт. ВГО ЗАО "ИЛП", ООО "ЛПМ"</v>
          </cell>
        </row>
        <row r="361">
          <cell r="A361" t="str">
            <v>Платежи по текущим операциям. Расходы на ремонт. Прочие расходы на ремонт. ВГО внутри БЕ</v>
          </cell>
        </row>
        <row r="362">
          <cell r="A362" t="str">
            <v>Платежи по текущим операциям. Расходы на ремонт. Прочие расходы на ремонт. ВГО с прочими предприятиями Группы</v>
          </cell>
        </row>
        <row r="363">
          <cell r="A363" t="str">
            <v>Платежи по текущим операциям. Расходы на ремонт. Расходы на капитальный ремонт и иные аналогичные затраты. ВГО ЗАО "ИЛП", ООО "ЛПМ"</v>
          </cell>
        </row>
        <row r="364">
          <cell r="A364" t="str">
            <v>Платежи по текущим операциям. Расходы на ремонт. Расходы на капитальный ремонт и иные аналогичные затраты. ВГО внутри БЕ</v>
          </cell>
        </row>
        <row r="365">
          <cell r="A365" t="str">
            <v>Платежи по текущим операциям. Расходы на ремонт. Расходы на капитальный ремонт и иные аналогичные затраты. ВГО с прочими предприятиями Группы</v>
          </cell>
        </row>
        <row r="366">
          <cell r="A366" t="str">
            <v>Платежи по текущим операциям. Вспомогательные материалы и запчасти. Материалы для упаковки. ВГО ЗАО "ИЛП", ООО "ЛПМ"</v>
          </cell>
        </row>
        <row r="367">
          <cell r="A367" t="str">
            <v>Платежи по текущим операциям. Вспомогательные материалы и запчасти. Материалы для упаковки. ВГО внутри БЕ</v>
          </cell>
        </row>
        <row r="368">
          <cell r="A368" t="str">
            <v>Платежи по текущим операциям. Вспомогательные материалы и запчасти. Материалы для упаковки. ВГО с прочими предприятиями Группы</v>
          </cell>
        </row>
        <row r="369">
          <cell r="A369" t="str">
            <v>Платежи по текущим операциям. Вспомогательные материалы и запчасти. Прочие вспомогательные материалы и запчасти. ВГО ЗАО "ИЛП", ООО "ЛПМ"</v>
          </cell>
        </row>
        <row r="370">
          <cell r="A370" t="str">
            <v>Платежи по текущим операциям. Вспомогательные материалы и запчасти. Прочие вспомогательные материалы и запчасти. ВГО внутри БЕ</v>
          </cell>
        </row>
        <row r="371">
          <cell r="A371" t="str">
            <v>Платежи по текущим операциям. Вспомогательные материалы и запчасти. Прочие вспомогательные материалы и запчасти. ВГО с прочими предприятиями Группы</v>
          </cell>
        </row>
        <row r="372">
          <cell r="A372" t="str">
            <v>Платежи по текущим операциям. Одежда буммашин. ВГО ЗАО "ИЛП", ООО "ЛПМ"</v>
          </cell>
        </row>
        <row r="373">
          <cell r="A373" t="str">
            <v>Платежи по текущим операциям. Одежда буммашин. ВГО внутри БЕ</v>
          </cell>
        </row>
        <row r="374">
          <cell r="A374" t="str">
            <v>Платежи по текущим операциям. Одежда буммашин. ВГО с прочими предприятиями Группы</v>
          </cell>
        </row>
        <row r="375">
          <cell r="A375" t="str">
            <v>Платежи по текущим операциям. Услуги сторонних и подрядных организаций. Услуги по заготовке. ВГО ЗАО "ИЛП", ООО "ЛПМ"</v>
          </cell>
        </row>
        <row r="376">
          <cell r="A376" t="str">
            <v>Платежи по текущим операциям. Услуги сторонних и подрядных организаций. Услуги по заготовке. ВГО внутри БЕ</v>
          </cell>
        </row>
        <row r="377">
          <cell r="A377" t="str">
            <v>Платежи по текущим операциям. Услуги сторонних и подрядных организаций. Услуги по заготовке. ВГО с прочими предприятиями Группы</v>
          </cell>
        </row>
        <row r="378">
          <cell r="A378" t="str">
            <v>Платежи по текущим операциям. Услуги сторонних и подрядных организаций. Услуги по вывозке. ВГО ЗАО "ИЛП", ООО "ЛПМ"</v>
          </cell>
        </row>
        <row r="379">
          <cell r="A379" t="str">
            <v>Платежи по текущим операциям. Услуги сторонних и подрядных организаций. Услуги по вывозке. ВГО внутри БЕ</v>
          </cell>
        </row>
        <row r="380">
          <cell r="A380" t="str">
            <v>Платежи по текущим операциям. Услуги сторонних и подрядных организаций. Услуги по вывозке. ВГО с прочими предприятиями Группы</v>
          </cell>
        </row>
        <row r="381">
          <cell r="A381" t="str">
            <v>Платежи по текущим операциям. Услуги сторонних и подрядных организаций. Сортировка, укладка, окорка ДС и др. ВГО ЗАО "ИЛП", ООО "ЛПМ"</v>
          </cell>
        </row>
        <row r="382">
          <cell r="A382" t="str">
            <v>Платежи по текущим операциям. Услуги сторонних и подрядных организаций. Сортировка, укладка, окорка ДС и др. ВГО внутри БЕ</v>
          </cell>
        </row>
        <row r="383">
          <cell r="A383" t="str">
            <v>Платежи по текущим операциям. Услуги сторонних и подрядных организаций. Сортировка, укладка, окорка ДС и др. ВГО с прочими предприятиями Группы</v>
          </cell>
        </row>
        <row r="384">
          <cell r="A384" t="str">
            <v>Платежи по текущим операциям. Услуги сторонних и подрядных организаций. Доокорка, строжка, сортировка, укладка ГП. ВГО ЗАО "ИЛП", ООО "ЛПМ"</v>
          </cell>
        </row>
        <row r="385">
          <cell r="A385" t="str">
            <v>Платежи по текущим операциям. Услуги сторонних и подрядных организаций. Доокорка, строжка, сортировка, укладка ГП. ВГО внутри БЕ</v>
          </cell>
        </row>
        <row r="386">
          <cell r="A386" t="str">
            <v>Платежи по текущим операциям. Услуги сторонних и подрядных организаций. Доокорка, строжка, сортировка, укладка ГП. ВГО с прочими предприятиями Группы</v>
          </cell>
        </row>
        <row r="387">
          <cell r="A387" t="str">
            <v>Платежи по текущим операциям. Услуги сторонних и подрядных организаций. Услуги по содержанию  основных средств. ВГО ЗАО "ИЛП", ООО "ЛПМ"</v>
          </cell>
        </row>
        <row r="388">
          <cell r="A388" t="str">
            <v>Платежи по текущим операциям. Услуги сторонних и подрядных организаций. Услуги по содержанию  основных средств. ВГО внутри БЕ</v>
          </cell>
        </row>
        <row r="389">
          <cell r="A389" t="str">
            <v>Платежи по текущим операциям. Услуги сторонних и подрядных организаций. Услуги по содержанию  основных средств. ВГО с прочими предприятиями Группы</v>
          </cell>
        </row>
        <row r="390">
          <cell r="A390" t="str">
            <v>Платежи по текущим операциям. Услуги сторонних и подрядных организаций. Коммунальные услуги. ВГО ЗАО "ИЛП", ООО "ЛПМ"</v>
          </cell>
        </row>
        <row r="391">
          <cell r="A391" t="str">
            <v>Платежи по текущим операциям. Услуги сторонних и подрядных организаций. Коммунальные услуги. ВГО внутри БЕ</v>
          </cell>
        </row>
        <row r="392">
          <cell r="A392" t="str">
            <v>Платежи по текущим операциям. Услуги сторонних и подрядных организаций. Коммунальные услуги. ВГО с прочими предприятиями Группы</v>
          </cell>
        </row>
        <row r="393">
          <cell r="A393" t="str">
            <v>Платежи по текущим операциям. Услуги сторонних и подрядных организаций. Консалтинговые и юридические услуги. ВГО ЗАО "ИЛП", ООО "ЛПМ"</v>
          </cell>
        </row>
        <row r="394">
          <cell r="A394" t="str">
            <v>Платежи по текущим операциям. Услуги сторонних и подрядных организаций. Консалтинговые и юридические услуги. ВГО внутри БЕ</v>
          </cell>
        </row>
        <row r="395">
          <cell r="A395" t="str">
            <v>Платежи по текущим операциям. Услуги сторонних и подрядных организаций. Консалтинговые и юридические услуги. ВГО с прочими предприятиями Группы</v>
          </cell>
        </row>
        <row r="396">
          <cell r="A396" t="str">
            <v>Платежи по текущим операциям. Услуги сторонних и подрядных организаций. Аудиторские услуги. ВГО ЗАО "ИЛП", ООО "ЛПМ"</v>
          </cell>
        </row>
        <row r="397">
          <cell r="A397" t="str">
            <v>Платежи по текущим операциям. Услуги сторонних и подрядных организаций. Аудиторские услуги. ВГО внутри БЕ</v>
          </cell>
        </row>
        <row r="398">
          <cell r="A398" t="str">
            <v>Платежи по текущим операциям. Услуги сторонних и подрядных организаций. Аудиторские услуги. ВГО с прочими предприятиями Группы</v>
          </cell>
        </row>
        <row r="399">
          <cell r="A399" t="str">
            <v>Платежи по текущим операциям. Услуги сторонних и подрядных организаций. Услуги пожарной и сторожевой охраны. ВГО ЗАО "ИЛП", ООО "ЛПМ"</v>
          </cell>
        </row>
        <row r="400">
          <cell r="A400" t="str">
            <v>Платежи по текущим операциям. Услуги сторонних и подрядных организаций. Услуги пожарной и сторожевой охраны. ВГО внутри БЕ</v>
          </cell>
        </row>
        <row r="401">
          <cell r="A401" t="str">
            <v>Платежи по текущим операциям. Услуги сторонних и подрядных организаций. Услуги пожарной и сторожевой охраны. ВГО с прочими предприятиями Группы</v>
          </cell>
        </row>
        <row r="402">
          <cell r="A402" t="str">
            <v>Платежи по текущим операциям. Услуги ЛП Менеджмент</v>
          </cell>
        </row>
        <row r="403">
          <cell r="A403" t="str">
            <v>Платежи по текущим операциям. Услуги связи</v>
          </cell>
        </row>
        <row r="404">
          <cell r="A404" t="str">
            <v>Платежи по текущим операциям. Услуги лесоуправлению. ВГО ЗАО "ИЛП", ООО "ЛПМ"</v>
          </cell>
        </row>
        <row r="405">
          <cell r="A405" t="str">
            <v>Платежи по текущим операциям. Услуги лесоуправлению. ВГО внутри БЕ</v>
          </cell>
        </row>
        <row r="406">
          <cell r="A406" t="str">
            <v>Платежи по текущим операциям. Услуги лесоуправлению. ВГО с прочими предприятиями Группы</v>
          </cell>
        </row>
        <row r="407">
          <cell r="A407" t="str">
            <v>Платежи по текущим операциям. Прочие услуги. ВГО ЗАО "ИЛП", ООО "ЛПМ"</v>
          </cell>
        </row>
        <row r="408">
          <cell r="A408" t="str">
            <v>Платежи по текущим операциям. Прочие услуги. ВГО внутри БЕ</v>
          </cell>
        </row>
        <row r="409">
          <cell r="A409" t="str">
            <v>Платежи по текущим операциям. Прочие услуги. ВГО с прочими предприятиями Группы</v>
          </cell>
        </row>
        <row r="410">
          <cell r="A410" t="str">
            <v>Платежи по текущим операциям. Расходы по аренде. расходы по аренде зданий и объектов пром. и админ. характера</v>
          </cell>
        </row>
        <row r="411">
          <cell r="A411" t="str">
            <v xml:space="preserve">Платежи по текущим операциям. Расходы по аренде. расходы по договорам аренды вне Группы </v>
          </cell>
        </row>
        <row r="412">
          <cell r="A412" t="str">
            <v xml:space="preserve">Платежи по текущим операциям. Расходы по аренде. расходы по договорам аренды/сублизинга внутри Группы </v>
          </cell>
        </row>
        <row r="413">
          <cell r="A413" t="str">
            <v>Платежи по текущим операциям. Расходы по аренде. Расходы по содержанию объектов, которые сдаются в аренду внутри Группы (от арендодателя)</v>
          </cell>
        </row>
        <row r="414">
          <cell r="A414" t="str">
            <v>Платежи по текущим операциям. Содержание лесфонда. ВГО ЗАО "ИЛП", ООО "ЛПМ"</v>
          </cell>
        </row>
        <row r="415">
          <cell r="A415" t="str">
            <v>Платежи по текущим операциям. Содержание лесфонда. ВГО внутри БЕ</v>
          </cell>
        </row>
        <row r="416">
          <cell r="A416" t="str">
            <v>Платежи по текущим операциям. Содержание лесфонда. ВГО с прочими предприятиями Группы</v>
          </cell>
        </row>
        <row r="417">
          <cell r="A417" t="str">
            <v>Платежи по текущим операциям. Расходы по охране труда и технике безопасности. ВГО ЗАО "ИЛП", ООО "ЛПМ"</v>
          </cell>
        </row>
        <row r="418">
          <cell r="A418" t="str">
            <v>Платежи по текущим операциям. Расходы по охране труда и технике безопасности. ВГО внутри БЕ</v>
          </cell>
        </row>
        <row r="419">
          <cell r="A419" t="str">
            <v>Платежи по текущим операциям. Расходы по охране труда и технике безопасности. ВГО с прочими предприятиями Группы</v>
          </cell>
        </row>
        <row r="420">
          <cell r="A420" t="str">
            <v>Платежи по текущим операциям. Командировочные расходы</v>
          </cell>
        </row>
        <row r="421">
          <cell r="A421" t="str">
            <v>Платежи по текущим операциям. Представительские расходы</v>
          </cell>
        </row>
        <row r="422">
          <cell r="A422" t="str">
            <v>Платежи по текущим операциям. Программное обеспечение</v>
          </cell>
        </row>
        <row r="423">
          <cell r="A423" t="str">
            <v>Платежи по текущим операциям. Транспорт (включая возмещаемый). ВГО ЗАО "ИЛП", ООО "ЛПМ"</v>
          </cell>
        </row>
        <row r="424">
          <cell r="A424" t="str">
            <v>Платежи по текущим операциям. Транспорт (включая возмещаемый). ВГО внутри БЕ</v>
          </cell>
        </row>
        <row r="425">
          <cell r="A425" t="str">
            <v>Платежи по текущим операциям. Транспорт (включая возмещаемый). ВГО с прочими предприятиями Группы</v>
          </cell>
        </row>
        <row r="426">
          <cell r="A426" t="str">
            <v>Покупка активов, предназначенных для продажи или сдачи в аренду. ВГО ЗАО "ИЛП", ООО "ЛПМ"</v>
          </cell>
        </row>
        <row r="427">
          <cell r="A427" t="str">
            <v>Покупка активов, предназначенных для продажи или сдачи в аренду. ВГО внутри БЕ</v>
          </cell>
        </row>
        <row r="428">
          <cell r="A428" t="str">
            <v>Покупка активов, предназначенных для продажи или сдачи в аренду. ВГО с прочими предприятиями Группы</v>
          </cell>
        </row>
        <row r="429">
          <cell r="A429" t="str">
            <v>Платежи по текущим операциям. Выплаты непроизводственного характера. ВГО ЗАО "ИЛП", ООО "ЛПМ"</v>
          </cell>
        </row>
        <row r="430">
          <cell r="A430" t="str">
            <v>Платежи по текущим операциям. Выплаты непроизводственного характера. ВГО внутри БЕ</v>
          </cell>
        </row>
        <row r="431">
          <cell r="A431" t="str">
            <v>Платежи по текущим операциям. Выплаты непроизводственного характера. ВГО с прочими предприятиями Группы</v>
          </cell>
        </row>
        <row r="432">
          <cell r="A432" t="str">
            <v>Платежи по текущим операциям. Прочие платежи по текущим операциям. ВГО ЗАО "ИЛП", ООО "ЛПМ"</v>
          </cell>
        </row>
        <row r="433">
          <cell r="A433" t="str">
            <v>Платежи по текущим операциям. Прочие платежи по текущим операциям. ВГО внутри БЕ</v>
          </cell>
        </row>
        <row r="434">
          <cell r="A434" t="str">
            <v>Платежи по текущим операциям. Прочие платежи по текущим операциям. ВГО с прочими предприятиями Группы</v>
          </cell>
        </row>
        <row r="435">
          <cell r="A435" t="str">
            <v>Поступления от инвестиционных операций. Поступления от продажи ВНА (ОС, НМА). ВГО ЗАО "ИЛП", ООО "ЛПМ"</v>
          </cell>
        </row>
        <row r="436">
          <cell r="A436" t="str">
            <v>Поступления от инвестиционных операций. Поступления от продажи ВНА (ОС, НМА). ВГО внутри БЕ</v>
          </cell>
        </row>
        <row r="437">
          <cell r="A437" t="str">
            <v>Поступления от инвестиционных операций. Поступления от продажи ВНА (ОС, НМА). ВГО с прочими предприятиями Группы</v>
          </cell>
        </row>
        <row r="438">
          <cell r="A438" t="str">
            <v>Поступления от инвестиционных операций. Поступления от продажи акций, долей участия. ВГО ЗАО "ИЛП", ООО "ЛПМ"</v>
          </cell>
        </row>
        <row r="439">
          <cell r="A439" t="str">
            <v>Поступления от инвестиционных операций. Поступления от продажи акций, долей участия. ВГО внутри БЕ</v>
          </cell>
        </row>
        <row r="440">
          <cell r="A440" t="str">
            <v>Поступления от инвестиционных операций. Поступления от продажи акций, долей участия. ВГО с прочими предприятиями Группы</v>
          </cell>
        </row>
        <row r="441">
          <cell r="A441" t="str">
            <v>Поступления от инвестиционных операций. Прочие поступления от инвестиционных операций. ВГО ЗАО "ИЛП", ООО "ЛПМ"</v>
          </cell>
        </row>
        <row r="442">
          <cell r="A442" t="str">
            <v>Поступления от инвестиционных операций. Прочие поступления от инвестиционных операций. ВГО внутри БЕ</v>
          </cell>
        </row>
        <row r="443">
          <cell r="A443" t="str">
            <v>Поступления от инвестиционных операций. Прочие поступления от инвестиционных операций. ВГО с прочими предприятиями Группы</v>
          </cell>
        </row>
        <row r="444">
          <cell r="A444" t="str">
            <v>Платежи по инвестиционным операциям. Платежи по капитальным вложениям во ВНА. ВГО ЗАО "ИЛП", ООО "ЛПМ"</v>
          </cell>
        </row>
        <row r="445">
          <cell r="A445" t="str">
            <v>Платежи по инвестиционным операциям. Платежи по капитальным вложениям во ВНА. ВГО внутри БЕ</v>
          </cell>
        </row>
        <row r="446">
          <cell r="A446" t="str">
            <v>Платежи по инвестиционным операциям. Платежи по капитальным вложениям во ВНА. ВГО с прочими предприятиями Группы</v>
          </cell>
        </row>
        <row r="447">
          <cell r="A447" t="str">
            <v>Платежи по инвестиционным операциям. Покупка акций, вклады в уставный капитал. ВГО ЗАО "ИЛП", ООО "ЛПМ"</v>
          </cell>
        </row>
        <row r="448">
          <cell r="A448" t="str">
            <v>Платежи по инвестиционным операциям. Покупка акций, вклады в уставный капитал. ВГО внутри БЕ</v>
          </cell>
        </row>
        <row r="449">
          <cell r="A449" t="str">
            <v>Платежи по инвестиционным операциям. Покупка акций, вклады в уставный капитал. ВГО с прочими предприятиями Группы</v>
          </cell>
        </row>
        <row r="450">
          <cell r="A450" t="str">
            <v>Платежи по инвестиционным операциям. Прочие платежи по  инвестиционным операциям. ВГО ЗАО "ИЛП", ООО "ЛПМ"</v>
          </cell>
        </row>
        <row r="451">
          <cell r="A451" t="str">
            <v>Платежи по инвестиционным операциям. Прочие платежи по  инвестиционным операциям. ВГО внутри БЕ</v>
          </cell>
        </row>
        <row r="452">
          <cell r="A452" t="str">
            <v>Платежи по инвестиционным операциям. Прочие платежи по  инвестиционным операциям. ВГО с прочими предприятиями Группы</v>
          </cell>
        </row>
        <row r="453">
          <cell r="A453" t="str">
            <v>Поступления от финансовых операций. Получение небанковских займов, эмиссия векселей и т.п.. Текущая деятельность. ВГО ЗАО "ИЛП", ООО "ЛПМ"</v>
          </cell>
        </row>
        <row r="454">
          <cell r="A454" t="str">
            <v>Поступления от финансовых операций. Получение небанковских займов, эмиссия векселей и т.п.. Текущая деятельность. ВГО внутри БЕ</v>
          </cell>
        </row>
        <row r="455">
          <cell r="A455" t="str">
            <v>Поступления от финансовых операций. Получение небанковских займов, эмиссия векселей и т.п.. Текущая деятельность. ВГО с прочими предприятиями Группы</v>
          </cell>
        </row>
        <row r="456">
          <cell r="A456" t="str">
            <v>Поступления от финансовых операций. Получение небанковских займов. Инвестиционная деятельность. ВГО ЗАО "ИЛП", ООО "ЛПМ"</v>
          </cell>
        </row>
        <row r="457">
          <cell r="A457" t="str">
            <v>Поступления от финансовых операций. Получение небанковских займов. Инвестиционная деятельность. ВГО внутри БЕ</v>
          </cell>
        </row>
        <row r="458">
          <cell r="A458" t="str">
            <v>Поступления от финансовых операций. Получение небанковских займов. Инвестиционная деятельность. ВГО с прочими предприятиями Группы</v>
          </cell>
        </row>
        <row r="459">
          <cell r="A459" t="str">
            <v>Поступления от финансовых операций. Получение небанковских займов. Приобретение ценных бумаг. ВГО ЗАО "ИЛП", ООО "ЛПМ"</v>
          </cell>
        </row>
        <row r="460">
          <cell r="A460" t="str">
            <v>Поступления от финансовых операций. Получение небанковских займов. Приобретение ценных бумаг. ВГО внутри БЕ</v>
          </cell>
        </row>
        <row r="461">
          <cell r="A461" t="str">
            <v>Поступления от финансовых операций. Получение небанковских займов. Приобретение ценных бумаг. ВГО с прочими предприятиями Группы</v>
          </cell>
        </row>
        <row r="462">
          <cell r="A462" t="str">
            <v>Поступления от финансовых операций. Денежные вклады собственников (участников)</v>
          </cell>
        </row>
        <row r="463">
          <cell r="A463" t="str">
            <v>Поступления от финансовых операций. Дивиденды полученные. ВГО ЗАО "ИЛП", ООО "ЛПМ"</v>
          </cell>
        </row>
        <row r="464">
          <cell r="A464" t="str">
            <v>Поступления от финансовых операций. Дивиденды полученные. ВГО внутри БЕ</v>
          </cell>
        </row>
        <row r="465">
          <cell r="A465" t="str">
            <v>Поступления от финансовых операций. Дивиденды полученные. ВГО с прочими предприятиями Группы</v>
          </cell>
        </row>
        <row r="466">
          <cell r="A466" t="str">
            <v>Поступления от финансовых операций. Выпуск акций, увеличения долей участия. ВГО ЗАО "ИЛП", ООО "ЛПМ"</v>
          </cell>
        </row>
        <row r="467">
          <cell r="A467" t="str">
            <v>Поступления от финансовых операций. Выпуск акций, увеличения долей участия. ВГО внутри БЕ</v>
          </cell>
        </row>
        <row r="468">
          <cell r="A468" t="str">
            <v>Поступления от финансовых операций. Выпуск акций, увеличения долей участия. ВГО с прочими предприятиями Группы</v>
          </cell>
        </row>
        <row r="469">
          <cell r="A469" t="str">
            <v>Поступления от финансовых операций. Выпуск облигаций, векселей и других долговых ценных бумаг и др.. ВГО ЗАО "ИЛП", ООО "ЛПМ"</v>
          </cell>
        </row>
        <row r="470">
          <cell r="A470" t="str">
            <v>Поступления от финансовых операций. Выпуск облигаций, векселей и других долговых ценных бумаг и др.. ВГО внутри БЕ</v>
          </cell>
        </row>
        <row r="471">
          <cell r="A471" t="str">
            <v>Поступления от финансовых операций. Выпуск облигаций, векселей и других долговых ценных бумаг и др.. ВГО с прочими предприятиями Группы</v>
          </cell>
        </row>
        <row r="472">
          <cell r="A472" t="str">
            <v>Поступления от финансовых операций. Возврат займов/погашение  векселей и иных долговых ЦБ. ВГО ЗАО "ИЛП", ООО "ЛПМ"</v>
          </cell>
        </row>
        <row r="473">
          <cell r="A473" t="str">
            <v>Поступления от финансовых операций. Возврат займов/погашение  векселей и иных долговых ЦБ. ВГО внутри БЕ</v>
          </cell>
        </row>
        <row r="474">
          <cell r="A474" t="str">
            <v>Поступления от финансовых операций. Возврат займов/погашение  векселей и иных долговых ЦБ. ВГО с прочими предприятиями Группы</v>
          </cell>
        </row>
        <row r="475">
          <cell r="A475" t="str">
            <v>Поступления от финансовых операций. Проценты по выданным займам/приобретенным векселям. ВГО ЗАО "ИЛП", ООО "ЛПМ"</v>
          </cell>
        </row>
        <row r="476">
          <cell r="A476" t="str">
            <v>Поступления от финансовых операций. Проценты по выданным займам/приобретенным векселям. ВГО внутри БЕ</v>
          </cell>
        </row>
        <row r="477">
          <cell r="A477" t="str">
            <v>Поступления от финансовых операций. Проценты по выданным займам/приобретенным векселям. ВГО с прочими предприятиями Группы</v>
          </cell>
        </row>
        <row r="478">
          <cell r="A478" t="str">
            <v>Поступления от финансовых операций. Прочие поступления от финансовых операций. ВГО ЗАО "ИЛП", ООО "ЛПМ"</v>
          </cell>
        </row>
        <row r="479">
          <cell r="A479" t="str">
            <v>Поступления от финансовых операций. Прочие поступления от финансовых операций. ВГО внутри БЕ</v>
          </cell>
        </row>
        <row r="480">
          <cell r="A480" t="str">
            <v>Поступления от финансовых операций. Прочие поступления от финансовых операций. ВГО с прочими предприятиями Группы</v>
          </cell>
        </row>
        <row r="481">
          <cell r="A481" t="str">
            <v>Платежи по финансовым операциям. Выплаты собственникам в связи с выкупом у них акций (долей участия) или их выходом из состава участников</v>
          </cell>
        </row>
        <row r="482">
          <cell r="A482" t="str">
            <v>Платежи по финансовым операциям. Выплата дивидендов и иных платежей по распределению прибыли в пользу собственников (участников)</v>
          </cell>
        </row>
        <row r="483">
          <cell r="A483" t="str">
            <v>Платежи по финансовым операциям. Погашение небанковских займов, выкуп векселей и т.п. Текущая деятельность. ВГО ЗАО "ИЛП", ООО "ЛПМ"</v>
          </cell>
        </row>
        <row r="484">
          <cell r="A484" t="str">
            <v>Платежи по финансовым операциям. Погашение небанковских займов, выкуп векселей и т.п. Текущая деятельность. ВГО внутри БЕ</v>
          </cell>
        </row>
        <row r="485">
          <cell r="A485" t="str">
            <v>Платежи по финансовым операциям. Погашение небанковских займов, выкуп векселей и т.п. Текущая деятельность. ВГО с прочими предприятиями Группы</v>
          </cell>
        </row>
        <row r="486">
          <cell r="A486" t="str">
            <v>Платежи по финансовым операциям. Погашение небанковских займов, выкуп векселей и т.п. Инвестиционная деятельность. ВГО ЗАО "ИЛП", ООО "ЛПМ"</v>
          </cell>
        </row>
        <row r="487">
          <cell r="A487" t="str">
            <v>Платежи по финансовым операциям. Погашение небанковских займов, выкуп векселей и т.п. Инвестиционная деятельность. ВГО внутри БЕ</v>
          </cell>
        </row>
        <row r="488">
          <cell r="A488" t="str">
            <v>Платежи по финансовым операциям. Погашение небанковских займов, выкуп векселей и т.п. Инвестиционная деятельность. ВГО с прочими предприятиями Группы</v>
          </cell>
        </row>
        <row r="489">
          <cell r="A489" t="str">
            <v>Платежи по финансовым операциям. Погашение небанковских займов, выкуп векселей и т.п. Приобретение ценных бумаг. ВГО ЗАО "ИЛП", ООО "ЛПМ"</v>
          </cell>
        </row>
        <row r="490">
          <cell r="A490" t="str">
            <v>Платежи по финансовым операциям. Погашение небанковских займов, выкуп векселей и т.п. Приобретение ценных бумаг. ВГО внутри БЕ</v>
          </cell>
        </row>
        <row r="491">
          <cell r="A491" t="str">
            <v>Платежи по финансовым операциям. Погашение небанковских займов, выкуп векселей и т.п. Приобретение ценных бумаг. ВГО с прочими предприятиями Группы</v>
          </cell>
        </row>
        <row r="492">
          <cell r="A492" t="str">
            <v>Платежи по финансовым операциям. Выплата процентов по кредитам и займам, векселям. Текущая деятельность. ВГО ЗАО "ИЛП", ООО "ЛПМ"</v>
          </cell>
        </row>
        <row r="493">
          <cell r="A493" t="str">
            <v>Платежи по финансовым операциям. Выплата процентов по кредитам и займам, векселям. Текущая деятельность. ВГО внутри БЕ</v>
          </cell>
        </row>
        <row r="494">
          <cell r="A494" t="str">
            <v>Платежи по финансовым операциям. Выплата процентов по кредитам и займам, векселям. Текущая деятельность. ВГО с прочими предприятиями Группы</v>
          </cell>
        </row>
        <row r="495">
          <cell r="A495" t="str">
            <v>Платежи по финансовым операциям. Выплата процентов по кредитам и займам, векселям. Инвестиционная деятельность. ВГО ЗАО "ИЛП", ООО "ЛПМ"</v>
          </cell>
        </row>
        <row r="496">
          <cell r="A496" t="str">
            <v>Платежи по финансовым операциям. Выплата процентов по кредитам и займам, векселям. Инвестиционная деятельность. ВГО внутри БЕ</v>
          </cell>
        </row>
        <row r="497">
          <cell r="A497" t="str">
            <v>Платежи по финансовым операциям. Выплата процентов по кредитам и займам, векселям. Инвестиционная деятельность. ВГО с прочими предприятиями Группы</v>
          </cell>
        </row>
        <row r="498">
          <cell r="A498" t="str">
            <v>Платежи по финансовым операциям. Выплата процентов по кредитам и займам, векселям. Приобретение ценных бумаг. ВГО ЗАО "ИЛП", ООО "ЛПМ"</v>
          </cell>
        </row>
        <row r="499">
          <cell r="A499" t="str">
            <v>Платежи по финансовым операциям. Выплата процентов по кредитам и займам, векселям. Приобретение ценных бумаг. ВГО внутри БЕ</v>
          </cell>
        </row>
        <row r="500">
          <cell r="A500" t="str">
            <v>Платежи по финансовым операциям. Выплата процентов по кредитам и займам, векселям. Приобретение ценных бумаг. ВГО с прочими предприятиями Группы</v>
          </cell>
        </row>
        <row r="501">
          <cell r="A501" t="str">
            <v>Платежи по финансовым операциям. Выдача займов, приобретение векселей и иных долговых ЦБ. ВГО ЗАО "ИЛП", ООО "ЛПМ"</v>
          </cell>
        </row>
        <row r="502">
          <cell r="A502" t="str">
            <v>Платежи по финансовым операциям. Выдача займов, приобретение векселей и иных долговых ЦБ. ВГО внутри БЕ</v>
          </cell>
        </row>
        <row r="503">
          <cell r="A503" t="str">
            <v>Платежи по финансовым операциям. Выдача займов, приобретение векселей и иных долговых ЦБ. ВГО с прочими предприятиями Группы</v>
          </cell>
        </row>
        <row r="504">
          <cell r="A504" t="str">
            <v>Платежи по финансовым операциям. Прочие платежи по финансовым операциям. ВГО ЗАО "ИЛП", ООО "ЛПМ"</v>
          </cell>
        </row>
        <row r="505">
          <cell r="A505" t="str">
            <v>Платежи по финансовым операциям. Прочие платежи по финансовым операциям. ВГО внутри БЕ</v>
          </cell>
        </row>
        <row r="506">
          <cell r="A506" t="str">
            <v>Платежи по финансовым операциям. Прочие платежи по финансовым операциям. ВГО с прочими предприятиями Группы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ГО (2019-Y) Группа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ГО (2019-Y) Группа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!!"/>
      <sheetName val="сводная таблица"/>
      <sheetName val="Сводный Source R"/>
      <sheetName val="BS R"/>
      <sheetName val="PL R"/>
    </sheetNames>
    <sheetDataSet>
      <sheetData sheetId="0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_BS_PL (2018-Y)_АТ - ок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!!"/>
      <sheetName val="TITLE"/>
      <sheetName val="Непроведенные счета"/>
      <sheetName val="Инструкция"/>
      <sheetName val="Счета АФК"/>
      <sheetName val="Счета КПС"/>
      <sheetName val="ан.счета"/>
      <sheetName val="пупл"/>
      <sheetName val="товары"/>
      <sheetName val="услуги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 xml:space="preserve">Товарно-материальные запасы. Сырье и материалы </v>
          </cell>
          <cell r="K1" t="str">
            <v>Увеличение КЗ</v>
          </cell>
        </row>
        <row r="2">
          <cell r="K2" t="str">
            <v>Зачет аванса</v>
          </cell>
        </row>
      </sheetData>
      <sheetData sheetId="5">
        <row r="1">
          <cell r="E1" t="str">
            <v>Наименование статьи доходов расходов КПС - список для перечня непроведенных корректировок</v>
          </cell>
        </row>
        <row r="2">
          <cell r="A2" t="str">
            <v>B21041000 - Краткосрочная кредиторская задолженность по операционной деятельности</v>
          </cell>
          <cell r="E2" t="str">
            <v>201010100 - Расходы на древесное сырье - Пиловочник Сосна</v>
          </cell>
        </row>
        <row r="3">
          <cell r="A3" t="str">
            <v>B21042000 - Краткосрочная кредиторская задолженность по инвестиционной деятельности</v>
          </cell>
          <cell r="E3" t="str">
            <v>201010200 - Расходы на древесное сырье - Пиловочник Ель</v>
          </cell>
        </row>
        <row r="4">
          <cell r="A4" t="str">
            <v>B21048000 - Краткосрочная кредиторская задолженность прочая</v>
          </cell>
          <cell r="E4" t="str">
            <v>201010300 - Расходы на древесное сырье - Пиловочник Лиственница</v>
          </cell>
        </row>
        <row r="5">
          <cell r="A5" t="str">
            <v>B21061000 - Прочие краткосрочные обязательства. Краткосрочные авансы полученные</v>
          </cell>
          <cell r="E5" t="str">
            <v>201010400 - Расходы на древесное сырье - Пиловочник Береза</v>
          </cell>
        </row>
        <row r="6">
          <cell r="E6" t="str">
            <v>201010500 - Расходы на древесное сырье - Пиловочник Осина</v>
          </cell>
        </row>
        <row r="7">
          <cell r="E7" t="str">
            <v>201020100 - Расходы на древесное сырье - Балансы Сосна</v>
          </cell>
        </row>
        <row r="8">
          <cell r="E8" t="str">
            <v>201020210 - Расходы на древесное сырье - Балансы Ель - 1-2 Сорт</v>
          </cell>
        </row>
        <row r="9">
          <cell r="E9" t="str">
            <v>201020220 - Расходы на древесное сырье - Балансы Ель - 3 сорт</v>
          </cell>
        </row>
        <row r="10">
          <cell r="E10" t="str">
            <v>201020230 - Расходы на древесное сырье - Балансы Ель - без разделения</v>
          </cell>
        </row>
        <row r="11">
          <cell r="E11" t="str">
            <v>201020310 - Расходы на древесное сырье - Балансы Береза - толстый</v>
          </cell>
        </row>
        <row r="12">
          <cell r="E12" t="str">
            <v>201020320 - Расходы на древесное сырье - Балансы Береза - тонкий</v>
          </cell>
        </row>
        <row r="13">
          <cell r="E13" t="str">
            <v>201020330 - Расходы на древесное сырье - Балансы Береза - без разделения</v>
          </cell>
        </row>
        <row r="14">
          <cell r="E14" t="str">
            <v>201020400 - Расходы на древесное сырье - Балансы Осина</v>
          </cell>
        </row>
        <row r="15">
          <cell r="E15" t="str">
            <v>201020500 - Расходы на древесное сырье - Балансы - без разделения</v>
          </cell>
        </row>
        <row r="16">
          <cell r="E16" t="str">
            <v>201030000 - Расходы на древесное сырье - Фанерный кряж</v>
          </cell>
        </row>
        <row r="17">
          <cell r="E17" t="str">
            <v>201040000 - Расходы на древесное сырье - Щепа технологическая</v>
          </cell>
        </row>
        <row r="18">
          <cell r="E18" t="str">
            <v>201050100 - Расходы на древесное сырье - Техсырье лиственное</v>
          </cell>
        </row>
        <row r="19">
          <cell r="E19" t="str">
            <v>201050200 - Расходы на древесное сырье - Техсырье хвойное</v>
          </cell>
        </row>
        <row r="20">
          <cell r="E20" t="str">
            <v>201060000 - Расходы на древесное сырье - Топливная древесина</v>
          </cell>
        </row>
        <row r="21">
          <cell r="E21" t="str">
            <v>201070000 - Расходы на древесное сырье - Дрова</v>
          </cell>
        </row>
        <row r="22">
          <cell r="E22" t="str">
            <v>201080000 - Расходы на древесное сырье - Несортированная древесина</v>
          </cell>
        </row>
        <row r="23">
          <cell r="E23" t="str">
            <v>201090000 - Расходы на древесное сырье - Unclassified</v>
          </cell>
        </row>
        <row r="24">
          <cell r="E24" t="str">
            <v>202010110 - Расходы на бумагу - Стандартная SKI</v>
          </cell>
        </row>
        <row r="25">
          <cell r="E25" t="str">
            <v>202010120 - Расходы на бумагу - Стандартная целлюлозная</v>
          </cell>
        </row>
        <row r="26">
          <cell r="E26" t="str">
            <v>202010130 - Расходы на бумагу - Стандартная композиционная</v>
          </cell>
        </row>
        <row r="27">
          <cell r="E27" t="str">
            <v>202010210 - Расходы на бумагу - Полурастяжимая SKS</v>
          </cell>
        </row>
        <row r="28">
          <cell r="E28" t="str">
            <v>202010220 - Расходы на бумагу - Растяжимая SKE</v>
          </cell>
        </row>
        <row r="29">
          <cell r="E29" t="str">
            <v>202010310 - Расходы на бумагу - Влагопрочная SKS WS</v>
          </cell>
        </row>
        <row r="30">
          <cell r="E30" t="str">
            <v>202010320 - Расходы на бумагу - Влагопрочная SKI WS</v>
          </cell>
        </row>
        <row r="31">
          <cell r="E31" t="str">
            <v>202010410 - Расходы на бумагу - Высокопористая SKS НР</v>
          </cell>
        </row>
        <row r="32">
          <cell r="E32" t="str">
            <v>202010420 - Расходы на бумагу - Высокопористая SKЕ НР</v>
          </cell>
        </row>
        <row r="33">
          <cell r="E33" t="str">
            <v>202010510 - Расходы на бумагу - Ламинированная SKS PE</v>
          </cell>
        </row>
        <row r="34">
          <cell r="E34" t="str">
            <v>202010520 - Расходы на бумагу - Ламинированная SKI PE</v>
          </cell>
        </row>
        <row r="35">
          <cell r="E35" t="str">
            <v>202010600 - Расходы на бумагу - Мешочная коричневая - Прочая</v>
          </cell>
        </row>
        <row r="36">
          <cell r="E36" t="str">
            <v>202020000 - Расходы на мешочную бумагу - белая</v>
          </cell>
        </row>
        <row r="37">
          <cell r="E37" t="str">
            <v>202030000 - Расходы на мешочную бумагу - отходы возвратные</v>
          </cell>
        </row>
        <row r="38">
          <cell r="E38" t="str">
            <v>202040000 - Расходы на мешочную бумагу - Unclassified</v>
          </cell>
        </row>
        <row r="39">
          <cell r="E39" t="str">
            <v>203010000 - Расходы на целлюлозу небеленую</v>
          </cell>
        </row>
        <row r="40">
          <cell r="E40" t="str">
            <v>203020000 - Расходы на целлюлозу беленую</v>
          </cell>
        </row>
        <row r="41">
          <cell r="E41" t="str">
            <v>203030000 - Расходы на целлюлозу - Unclassified</v>
          </cell>
        </row>
        <row r="42">
          <cell r="E42" t="str">
            <v>204010100 - Себестоимость - ЦБП - Сырое талловое масло</v>
          </cell>
        </row>
        <row r="43">
          <cell r="E43" t="str">
            <v xml:space="preserve">204010200 - Себестоимость - ЦБП - Крахмал </v>
          </cell>
        </row>
        <row r="44">
          <cell r="E44" t="str">
            <v>204010300 - Себестоимость - ЦБП - Сода каустическая</v>
          </cell>
        </row>
        <row r="45">
          <cell r="E45" t="str">
            <v>204010400 - Себестоимость - ЦБП - Сода кальцинированная</v>
          </cell>
        </row>
        <row r="46">
          <cell r="E46" t="str">
            <v>204010500 - Себестоимость - ЦБП - Глинозем</v>
          </cell>
        </row>
        <row r="47">
          <cell r="E47" t="str">
            <v>204010600 - Себестоимость - ЦБП - Аммиак</v>
          </cell>
        </row>
        <row r="48">
          <cell r="E48" t="str">
            <v>204010700 - Себестоимость - ЦБП - Сера техническая</v>
          </cell>
        </row>
        <row r="49">
          <cell r="E49" t="str">
            <v>204010800 - Себестоимость - ЦБП - Макулатура</v>
          </cell>
        </row>
        <row r="50">
          <cell r="E50" t="str">
            <v>204010900 - Себестоимость - ЦБП - Бумага для упаковки</v>
          </cell>
        </row>
        <row r="51">
          <cell r="E51" t="str">
            <v>204011000 - Себестоимость - ЦБП - Клей</v>
          </cell>
        </row>
        <row r="52">
          <cell r="E52" t="str">
            <v>204011100 - Себестоимость - ЦБП - Полиэтилен</v>
          </cell>
        </row>
        <row r="53">
          <cell r="E53" t="str">
            <v>204011200 - Себестоимость - ЦБП - Прочие основные материалы и химикаты</v>
          </cell>
        </row>
        <row r="54">
          <cell r="E54" t="str">
            <v>204020100 - Себестоимость - Мешки - Краска для нанесения печати на мешки</v>
          </cell>
        </row>
        <row r="55">
          <cell r="E55" t="str">
            <v>204020200 - Себестоимость - Мешки - Клей</v>
          </cell>
        </row>
        <row r="56">
          <cell r="E56" t="str">
            <v>204020300 - Себестоимость - Мешки - ПЭ пленка</v>
          </cell>
        </row>
        <row r="57">
          <cell r="E57" t="str">
            <v>204020400 - Себестоимость - Мешки - Прочие основные материалы и химикаты</v>
          </cell>
        </row>
        <row r="58">
          <cell r="E58" t="str">
            <v>204030000 - Расходы на основные материалы и химикаты - Лесозаготовка</v>
          </cell>
        </row>
        <row r="59">
          <cell r="E59" t="str">
            <v>204040100 - Себестоимость - Деревообработка - Антисептики</v>
          </cell>
        </row>
        <row r="60">
          <cell r="E60" t="str">
            <v>204040200 - Себестоимость - Деревообработка - Прочие основные материалы и химикаты</v>
          </cell>
        </row>
        <row r="61">
          <cell r="E61" t="str">
            <v>204050100 - Себестоимость - КДК - Клей</v>
          </cell>
        </row>
        <row r="62">
          <cell r="E62" t="str">
            <v>204050200 - Себестоимость - КДК - Отвердители</v>
          </cell>
        </row>
        <row r="63">
          <cell r="E63" t="str">
            <v>204050300 - Себестоимость - КДК - Покупные полуфабрикаты</v>
          </cell>
        </row>
        <row r="64">
          <cell r="E64" t="str">
            <v>204050400 - Себестоимость - КДК - Прочие основные материалы и химикаты</v>
          </cell>
        </row>
        <row r="65">
          <cell r="E65" t="str">
            <v>204060100 - Себестоимость - Фанера - Бумага, пропитанная фенольными смолами</v>
          </cell>
        </row>
        <row r="66">
          <cell r="E66" t="str">
            <v>204060200 - Себестоимость - Фанера - Смола фенольная</v>
          </cell>
        </row>
        <row r="67">
          <cell r="E67" t="str">
            <v>204060300 - Себестоимость - Фанера - Шпон</v>
          </cell>
        </row>
        <row r="68">
          <cell r="E68" t="str">
            <v>204060400 - Себестоимость - Фанера - Прочие основные материалы и химикаты</v>
          </cell>
        </row>
        <row r="69">
          <cell r="E69" t="str">
            <v>204070100 - Себестоимость - ЛДСП - Пленка для ЛДСП</v>
          </cell>
        </row>
        <row r="70">
          <cell r="E70" t="str">
            <v>204070200 - Себестоимость - ЛДСП - Аммоний</v>
          </cell>
        </row>
        <row r="71">
          <cell r="E71" t="str">
            <v>204070300 - Себестоимость - ЛДСП - Бумага</v>
          </cell>
        </row>
        <row r="72">
          <cell r="E72" t="str">
            <v>204070400 - Себестоимость - ЛДСП - Смола карбамидная</v>
          </cell>
        </row>
        <row r="73">
          <cell r="E73" t="str">
            <v>204070500 - Себестоимость - ЛДСП - КФК</v>
          </cell>
        </row>
        <row r="74">
          <cell r="E74" t="str">
            <v>204070600 - Себестоимость - ЛДСП - Карбамид</v>
          </cell>
        </row>
        <row r="75">
          <cell r="E75" t="str">
            <v>204070700 - Себестоимость - ЛДСП - Меламин</v>
          </cell>
        </row>
        <row r="76">
          <cell r="E76" t="str">
            <v>204070800 - Себестоимость - ЛДСП - Парафин</v>
          </cell>
        </row>
        <row r="77">
          <cell r="E77" t="str">
            <v>204070900 - Себестоимость - ЛДСП - Формалин</v>
          </cell>
        </row>
        <row r="78">
          <cell r="E78" t="str">
            <v>204071000 - Себестоимость - ЛДСП - Прочие основные материалы и химикаты</v>
          </cell>
        </row>
        <row r="79">
          <cell r="E79" t="str">
            <v>204080100 - Себестоимость - ДВП - Смола карбамидная</v>
          </cell>
        </row>
        <row r="80">
          <cell r="E80" t="str">
            <v>204080200 - Себестоимость - ДВП - Прочие основные материалы и химикаты</v>
          </cell>
        </row>
        <row r="81">
          <cell r="E81" t="str">
            <v>204090000 - Расходы на основные материалы и химикаты - Unclassified</v>
          </cell>
        </row>
        <row r="82">
          <cell r="E82" t="str">
            <v>205010000 - Расходы на электроэнергию - производственные</v>
          </cell>
        </row>
        <row r="83">
          <cell r="E83" t="str">
            <v>205020000 - Расходы на электроэнергию - непроизводственные</v>
          </cell>
        </row>
        <row r="84">
          <cell r="E84" t="str">
            <v>206010100 - Расходы на топливо и тепловую энергию - производственные - Мазут</v>
          </cell>
        </row>
        <row r="85">
          <cell r="E85" t="str">
            <v>206010200 - Расходы на топливо и тепловую энергию - производственные - Топливная древесина</v>
          </cell>
        </row>
        <row r="86">
          <cell r="E86" t="str">
            <v>206010300 - Расходы на топливо и тепловую энергию - производственные - Газ</v>
          </cell>
        </row>
        <row r="87">
          <cell r="E87" t="str">
            <v>206010400 - Расходы на топливо и тепловую энергию - производственные - КДО</v>
          </cell>
        </row>
        <row r="88">
          <cell r="E88" t="str">
            <v>206010500 - Расходы на топливо и тепловую энергию - производственные - Пар</v>
          </cell>
        </row>
        <row r="89">
          <cell r="E89" t="str">
            <v>206010600 - Расходы на топливо и тепловую энергию - производственные - Пек</v>
          </cell>
        </row>
        <row r="90">
          <cell r="E90" t="str">
            <v>206010700 - Расходы на топливо и тепловую энергию - производственные - Уголь</v>
          </cell>
        </row>
        <row r="91">
          <cell r="E91" t="str">
            <v>206010800 - Расходы на топливо и тепловую энергию - производственные - Прочие</v>
          </cell>
        </row>
        <row r="92">
          <cell r="E92" t="str">
            <v>206011000 - Расходы на топливо и тепловую энергию - производственные - Unclassified</v>
          </cell>
        </row>
        <row r="93">
          <cell r="E93" t="str">
            <v>206020100 - Расходы на топливо и тепловую энергию - непроизводственные - Мазут</v>
          </cell>
        </row>
        <row r="94">
          <cell r="E94" t="str">
            <v>206020200 - Расходы на топливо и тепловую энергию - непроизводственные - Топливная древесина</v>
          </cell>
        </row>
        <row r="95">
          <cell r="E95" t="str">
            <v>206020300 - Расходы на топливо и тепловую энергию - непроизводственные - Газ</v>
          </cell>
        </row>
        <row r="96">
          <cell r="E96" t="str">
            <v>206020400 - Расходы на топливо и тепловую энергию - непроизводственные - КДО</v>
          </cell>
        </row>
        <row r="97">
          <cell r="E97" t="str">
            <v>206020500 - Расходы на топливо и тепловую энергию - непроизводственные - Пар</v>
          </cell>
        </row>
        <row r="98">
          <cell r="E98" t="str">
            <v>206020600 - Расходы на топливо и тепловую энергию - непроизводственные - Пек</v>
          </cell>
        </row>
        <row r="99">
          <cell r="E99" t="str">
            <v>206020700 - Расходы на топливо и тепловую энергию - непроизводственные - Уголь</v>
          </cell>
        </row>
        <row r="100">
          <cell r="E100" t="str">
            <v>206020800 - Расходы на топливо и тепловую энергию - непроизводственные - Прочие</v>
          </cell>
        </row>
        <row r="101">
          <cell r="E101" t="str">
            <v>206021000 - Расходы на топливо и тепловую энергию - непроизводственные - Unclassified</v>
          </cell>
        </row>
        <row r="102">
          <cell r="E102" t="str">
            <v>207010100 - Расходы на ГСМ - производственные - Дизельное топливо</v>
          </cell>
        </row>
        <row r="103">
          <cell r="E103" t="str">
            <v>207010200 - Расходы на ГСМ - производственные - Бензин</v>
          </cell>
        </row>
        <row r="104">
          <cell r="E104" t="str">
            <v>207010300 - Расходы на ГСМ - производственные - Масла и смазки</v>
          </cell>
        </row>
        <row r="105">
          <cell r="E105" t="str">
            <v xml:space="preserve">207010400 - Расходы на ГСМ - производственные - Прочее </v>
          </cell>
        </row>
        <row r="106">
          <cell r="E106" t="str">
            <v>207010500 - Расходы на ГСМ - производственные - Unclassified</v>
          </cell>
        </row>
        <row r="107">
          <cell r="E107" t="str">
            <v>207020100 - Расходы на ГСМ - непроизводственные - Дизельное топливо</v>
          </cell>
        </row>
        <row r="108">
          <cell r="E108" t="str">
            <v>207020200 - Расходы на ГСМ - непроизводственные - Бензин</v>
          </cell>
        </row>
        <row r="109">
          <cell r="E109" t="str">
            <v>207020300 - Расходы на ГСМ - непроизводственные - Масла и смазки</v>
          </cell>
        </row>
        <row r="110">
          <cell r="E110" t="str">
            <v xml:space="preserve">207020400 - Расходы на ГСМ - непроизводственные - Прочее </v>
          </cell>
        </row>
        <row r="111">
          <cell r="E111" t="str">
            <v>207020600 - Расходы на ГСМ - непроизводственные - Unclassified</v>
          </cell>
        </row>
        <row r="112">
          <cell r="E112" t="str">
            <v>208010000 - Расходы на материалы для упаковки - Гофрокартон</v>
          </cell>
        </row>
        <row r="113">
          <cell r="E113" t="str">
            <v xml:space="preserve">208020000 - Расходы на материалы для упаковки - Бумага (в т.ч. ламинированная) </v>
          </cell>
        </row>
        <row r="114">
          <cell r="E114" t="str">
            <v>208030000 - Расходы на материалы для упаковки - Листы стальные</v>
          </cell>
        </row>
        <row r="115">
          <cell r="E115" t="str">
            <v>208040000 - Расходы на материалы для упаковки - Пленка</v>
          </cell>
        </row>
        <row r="116">
          <cell r="E116" t="str">
            <v>208050000 - Расходы на материалы для упаковки - Лента упаковочная (металл.)</v>
          </cell>
        </row>
        <row r="117">
          <cell r="E117" t="str">
            <v>208060000 - Расходы на материалы для упаковки - Лента упаковочная (пластик)</v>
          </cell>
        </row>
        <row r="118">
          <cell r="E118" t="str">
            <v>208070000 - Расходы на материалы для упаковки - Поддоны</v>
          </cell>
        </row>
        <row r="119">
          <cell r="E119" t="str">
            <v>208080000 - Расходы на материалы для упаковки - ДВП</v>
          </cell>
        </row>
        <row r="120">
          <cell r="E120" t="str">
            <v>208090000 - Расходы на материалы для упаковки - Фанера</v>
          </cell>
        </row>
        <row r="121">
          <cell r="E121" t="str">
            <v>208100000 - Расходы на материалы для упаковки - Прочие</v>
          </cell>
        </row>
        <row r="122">
          <cell r="E122" t="str">
            <v>208120000 - Расходы на материалы для упаковки - Unclassified</v>
          </cell>
        </row>
        <row r="123">
          <cell r="E123" t="str">
            <v>209010000 - Расходы на услуги по заготовке</v>
          </cell>
        </row>
        <row r="124">
          <cell r="E124" t="str">
            <v>209020000 - Расходы на услуги по вывозке</v>
          </cell>
        </row>
        <row r="125">
          <cell r="E125" t="str">
            <v>210101000 - Себестоимость товаров для перепродажи - Мешки индустриальные</v>
          </cell>
        </row>
        <row r="126">
          <cell r="E126" t="str">
            <v>210102000 - Себестоимость товаров для перепродажи - Потребительская упаковка</v>
          </cell>
        </row>
        <row r="127">
          <cell r="E127" t="str">
            <v>210200000 - Себестоимость товаров для перепродажи - Фанера</v>
          </cell>
        </row>
        <row r="128">
          <cell r="E128" t="str">
            <v>210300000 - Себестоимость товаров для перепродажи - Плиты</v>
          </cell>
        </row>
        <row r="129">
          <cell r="E129" t="str">
            <v>210400000 - Себестоимость товаров для перепродажи - Пиломатериалы</v>
          </cell>
        </row>
        <row r="130">
          <cell r="E130" t="str">
            <v>210501000 - Себестоимость товаров для перепродажи - Пиловочник</v>
          </cell>
        </row>
        <row r="131">
          <cell r="E131" t="str">
            <v>210502000 - Себестоимость товаров для перепродажи - Балансы хвойные</v>
          </cell>
        </row>
        <row r="132">
          <cell r="E132" t="str">
            <v>210503000 - Себестоимость товаров для перепродажи - Балансы лиственные</v>
          </cell>
        </row>
        <row r="133">
          <cell r="E133" t="str">
            <v>210504000 - Себестоимость товаров для перепродажи - Фанкряж</v>
          </cell>
        </row>
        <row r="134">
          <cell r="E134" t="str">
            <v>210505000 - Себестоимость товаров для перепродажи - Спичкряж</v>
          </cell>
        </row>
        <row r="135">
          <cell r="E135" t="str">
            <v>210506000 - Себестоимость товаров для перепродажи - Техсырье</v>
          </cell>
        </row>
        <row r="136">
          <cell r="E136" t="str">
            <v>210507000 - Себестоимость товаров для перепродажи - Топливная древесина</v>
          </cell>
        </row>
        <row r="137">
          <cell r="E137" t="str">
            <v>210508000 - Себестоимость товаров для перепродажи - Дрова</v>
          </cell>
        </row>
        <row r="138">
          <cell r="E138" t="str">
            <v>210600000 - Себестоимость товаров для перепродажи - Лесохимия</v>
          </cell>
        </row>
        <row r="139">
          <cell r="E139" t="str">
            <v>210700000 - Себестоимость товаров для перепродажи - Теплоэнергия</v>
          </cell>
        </row>
        <row r="140">
          <cell r="E140" t="str">
            <v>210800000 - Себестоимость товаров для перепродажи - Прочее</v>
          </cell>
        </row>
        <row r="141">
          <cell r="E141" t="str">
            <v>210900000 - Себестоимость товаров для перепродажи - Unclassified</v>
          </cell>
        </row>
        <row r="142">
          <cell r="E142" t="str">
            <v>211000000 - Расходы на услуги по строительству домов</v>
          </cell>
        </row>
        <row r="143">
          <cell r="E143" t="str">
            <v xml:space="preserve">212010000 - Расходы на подготовку сырья </v>
          </cell>
        </row>
        <row r="144">
          <cell r="E144" t="str">
            <v>212020000 - Расходы на сортировку, укладку, подвозку готовой продукции</v>
          </cell>
        </row>
        <row r="145">
          <cell r="E145" t="str">
            <v>212030000 - Расходы на доставку тепловой энергии</v>
          </cell>
        </row>
        <row r="146">
          <cell r="E146" t="str">
            <v>212050000 - Прочая себестоимоисть - Unclassified</v>
          </cell>
        </row>
        <row r="147">
          <cell r="E147" t="str">
            <v>213000000 - Распределение себестоимости на коммерческие и административно-хозяйственные расходы</v>
          </cell>
        </row>
        <row r="148">
          <cell r="E148" t="str">
            <v>214000000 - Изменение остатков готовой продукции, НЗП, товаров в пути в части себестоимости</v>
          </cell>
        </row>
        <row r="149">
          <cell r="E149" t="str">
            <v>215000000 - Расходы на аренду ОС производственного назначения</v>
          </cell>
        </row>
        <row r="150">
          <cell r="E150" t="str">
            <v>216010000 - Расходы на лесфонд - расходы на аренду лесфонда</v>
          </cell>
        </row>
        <row r="151">
          <cell r="E151" t="str">
            <v>216020100 - Материалы - расходы на лесфонд - расходы на лесовосстановление</v>
          </cell>
        </row>
        <row r="152">
          <cell r="E152" t="str">
            <v>216020200 - Прочие расходы - расходы на лесфонд - расходы на лесовосстановление</v>
          </cell>
        </row>
        <row r="153">
          <cell r="E153" t="str">
            <v>216030100 - Материалы - расходы на лесфонд - расходы на лесохозяйственные работы</v>
          </cell>
        </row>
        <row r="154">
          <cell r="E154" t="str">
            <v>216030200 - Прочие расходы - расходы на лесфонд - расходы на лесохозяйственные работы</v>
          </cell>
        </row>
        <row r="155">
          <cell r="E155" t="str">
            <v>216040000 - Расходы на лесфонд - расходы на отводы</v>
          </cell>
        </row>
        <row r="156">
          <cell r="E156" t="str">
            <v>216050000 - Расходы на лесфонд - расходы на разработку проектной документации</v>
          </cell>
        </row>
        <row r="157">
          <cell r="E157" t="str">
            <v>216060000 - Расходы на лесфонд - сертификация FSC</v>
          </cell>
        </row>
        <row r="158">
          <cell r="E158" t="str">
            <v>216070000 - Расходы на лесфонд - прочее</v>
          </cell>
        </row>
        <row r="159">
          <cell r="E159" t="str">
            <v>217010110 - Ремонтные работы - Лесозаготовительная техника - капитальные ремонты</v>
          </cell>
        </row>
        <row r="160">
          <cell r="E160" t="str">
            <v>217010120 - Ремонтные работы - Лесозаготовительная техника - текущие ремонты</v>
          </cell>
        </row>
        <row r="161">
          <cell r="E161" t="str">
            <v>217010210 - Ремонтные работы - Лесовозная техника - капитальные ремонты</v>
          </cell>
        </row>
        <row r="162">
          <cell r="E162" t="str">
            <v>217010220 - Ремонтные работы - Лесовозная техника - текущие ремонты</v>
          </cell>
        </row>
        <row r="163">
          <cell r="E163" t="str">
            <v>217010310 - Ремонтные работы - Основное технологическое оборудование - капитальные ремонты</v>
          </cell>
        </row>
        <row r="164">
          <cell r="E164" t="str">
            <v>217010320 - Ремонтные работы - Основное технологическое оборудование - текущие ремонты</v>
          </cell>
        </row>
        <row r="165">
          <cell r="E165" t="str">
            <v>217010410 - Ремонтные работы - Прочее оборудование - капитальные ремонты</v>
          </cell>
        </row>
        <row r="166">
          <cell r="E166" t="str">
            <v>217010420 - Ремонтные работы - Прочее оборудование - текущие ремонты</v>
          </cell>
        </row>
        <row r="167">
          <cell r="E167" t="str">
            <v>217010510 - Ремонтные работы - Дорожная техника - капитальные ремонты</v>
          </cell>
        </row>
        <row r="168">
          <cell r="E168" t="str">
            <v>217010520 - Ремонтные работы - Дорожная техника - текущие ремонты</v>
          </cell>
        </row>
        <row r="169">
          <cell r="E169" t="str">
            <v>217010610 - Ремонтные работы - Прочие транспортные средства - капитальные ремонты</v>
          </cell>
        </row>
        <row r="170">
          <cell r="E170" t="str">
            <v>217010620 - Ремонтные работы - Прочие транспортные средства - текущие ремонты</v>
          </cell>
        </row>
        <row r="171">
          <cell r="E171" t="str">
            <v>217010700 - Расходы на ремонтные работы - Unclassified</v>
          </cell>
        </row>
        <row r="172">
          <cell r="E172" t="str">
            <v>217020110 - Лесозаготовительная техника - капитальные ремонты - материалы и запчасти</v>
          </cell>
        </row>
        <row r="173">
          <cell r="E173" t="str">
            <v>217020120 - Лесозаготовительная техника - текущие ремонты - материалы и запчасти</v>
          </cell>
        </row>
        <row r="174">
          <cell r="E174" t="str">
            <v>217020210 - Лесовозная техника - капитальные ремонты - материалы и запчасти</v>
          </cell>
        </row>
        <row r="175">
          <cell r="E175" t="str">
            <v>217020220 - Лесовозная техника - текущие ремонты - материалы и запчасти</v>
          </cell>
        </row>
        <row r="176">
          <cell r="E176" t="str">
            <v>217020310 - Основное технологическое оборудование - капитальные ремонты - материалы и запчасти</v>
          </cell>
        </row>
        <row r="177">
          <cell r="E177" t="str">
            <v>217020320 - Основное технологическое оборудование - текущие ремонты - материалы и запчасти</v>
          </cell>
        </row>
        <row r="178">
          <cell r="E178" t="str">
            <v>217020410 - Прочее оборудование - капитальные ремонты - материалы и запчасти</v>
          </cell>
        </row>
        <row r="179">
          <cell r="E179" t="str">
            <v>217020420 - Прочее оборудование - текущие ремонты - материалы и запчасти</v>
          </cell>
        </row>
        <row r="180">
          <cell r="E180" t="str">
            <v>217020510 - Дорожная техника - капитальные ремонты - материалы и запчасти</v>
          </cell>
        </row>
        <row r="181">
          <cell r="E181" t="str">
            <v>217020520 - Дорожная техника - текущие ремонты - материалы и запчасти</v>
          </cell>
        </row>
        <row r="182">
          <cell r="E182" t="str">
            <v>217020610 - Прочие транспортные средства - капитальные ремонты - материалы и запчасти</v>
          </cell>
        </row>
        <row r="183">
          <cell r="E183" t="str">
            <v>217020620 - Прочие транспортные средства - текущие ремонты - материалы и запчасти</v>
          </cell>
        </row>
        <row r="184">
          <cell r="E184" t="str">
            <v>217020700 - Расходы на материалы и запчасти для ремонтов - Unclassified</v>
          </cell>
        </row>
        <row r="185">
          <cell r="E185" t="str">
            <v>217030100 - Прочие расходы на ремонты - Лесозаготовительная техника</v>
          </cell>
        </row>
        <row r="186">
          <cell r="E186" t="str">
            <v>217030200 - Прочие расходы на ремонты - Лесовозная техника</v>
          </cell>
        </row>
        <row r="187">
          <cell r="E187" t="str">
            <v>217030300 - Прочие расходы на ремонты - Основное технологическое оборудование</v>
          </cell>
        </row>
        <row r="188">
          <cell r="E188" t="str">
            <v>217030400 - Прочие расходы на ремонты - Прочее оборудование</v>
          </cell>
        </row>
        <row r="189">
          <cell r="E189" t="str">
            <v>217030500 - Прочие расходы на ремонты - Дорожная техника</v>
          </cell>
        </row>
        <row r="190">
          <cell r="E190" t="str">
            <v>217030600 - Прочие расходы на ремонты - Прочие транспортные средства</v>
          </cell>
        </row>
        <row r="191">
          <cell r="E191" t="str">
            <v>218000000 - Расходы на содержание основных средств (ТО, наладка, поверка, диагностика, экспертиза и т.п.)</v>
          </cell>
        </row>
        <row r="192">
          <cell r="E192" t="str">
            <v>219010000 - Расходы на одежду бум.машин</v>
          </cell>
        </row>
        <row r="193">
          <cell r="E193" t="str">
            <v>219020000 - Расходы на одежду прочих машин</v>
          </cell>
        </row>
        <row r="194">
          <cell r="E194" t="str">
            <v>219030000 - Расходы на режущий инструмент</v>
          </cell>
        </row>
        <row r="195">
          <cell r="E195" t="str">
            <v>220010000 - Расходы на услуги по строительству зимних дорог</v>
          </cell>
        </row>
        <row r="196">
          <cell r="E196" t="str">
            <v>220020000 - Расходы на песчано-гравийную смесь</v>
          </cell>
        </row>
        <row r="197">
          <cell r="E197" t="str">
            <v>220030000 - Расходы на прочие материалы на строительство и содержание дорог</v>
          </cell>
        </row>
        <row r="198">
          <cell r="E198" t="str">
            <v>220040000 - Расходы на услуги по содержанию лесовозных дорог</v>
          </cell>
        </row>
        <row r="199">
          <cell r="E199" t="str">
            <v>220050000 - Расходы по строительству дорог ВГО (всесезонные дороги)</v>
          </cell>
        </row>
        <row r="200">
          <cell r="E200" t="str">
            <v>221010000 - Расходы на вспомогательные материалы и запчасти</v>
          </cell>
        </row>
        <row r="201">
          <cell r="E201" t="str">
            <v>221020000 - Расходны на списание малоценных ОС</v>
          </cell>
        </row>
        <row r="202">
          <cell r="E202" t="str">
            <v>222000000 - Расходы на сертификацию продукции</v>
          </cell>
        </row>
        <row r="203">
          <cell r="E203" t="str">
            <v>223010100 - Расходы на комиссионные брокерам (дилерам)</v>
          </cell>
        </row>
        <row r="204">
          <cell r="E204" t="str">
            <v>223010200 - Расходы на прочие комиссионные и агентские вознаграждения</v>
          </cell>
        </row>
        <row r="205">
          <cell r="E205" t="str">
            <v>223020000 - Расходы на экспортные пошлины</v>
          </cell>
        </row>
        <row r="206">
          <cell r="E206" t="str">
            <v>223030000 - Расходы на услуги по таможенному и прочему оформлению продаж (в т.ч. паспорта сделок, сертификация)</v>
          </cell>
        </row>
        <row r="207">
          <cell r="E207" t="str">
            <v>223040111 - Расходы на доставку ГП - Основная продукция -  Водный фрахт</v>
          </cell>
        </row>
        <row r="208">
          <cell r="E208" t="str">
            <v>223040112 - Расходы на доставку ГП - Основная продукция -  Ж/д тариф</v>
          </cell>
        </row>
        <row r="209">
          <cell r="E209" t="str">
            <v>223040113 - Расходы на доставку ГП - Основная продукция -  Автотранспорт</v>
          </cell>
        </row>
        <row r="210">
          <cell r="E210" t="str">
            <v xml:space="preserve">223040114 - Расходы на доставку ГП - Основная продукция -  Расходы на транспортно-экспедиторские услуги </v>
          </cell>
        </row>
        <row r="211">
          <cell r="E211" t="str">
            <v>223040121 - Расходы на доставку ГП - Товары для перепродажи - Водный фрахт</v>
          </cell>
        </row>
        <row r="212">
          <cell r="E212" t="str">
            <v>223040122 - Расходы на доставку ГП - Товары для перепродажи - Ж/д тариф</v>
          </cell>
        </row>
        <row r="213">
          <cell r="E213" t="str">
            <v>223040123 - Расходы на доставку ГП - Товары для перепродажи - Автотранспорт</v>
          </cell>
        </row>
        <row r="214">
          <cell r="E214" t="str">
            <v>223040124 - Расходы на доставку ГП - Товары для перепродажи -  Расходы на транспортно-экспедиторские услуги</v>
          </cell>
        </row>
        <row r="215">
          <cell r="E215" t="str">
            <v>223040131 - Расходы на доставку ГП - Прочая реализация - Водный фрахт</v>
          </cell>
        </row>
        <row r="216">
          <cell r="E216" t="str">
            <v>223040132 - Расходы на доставку ГП - Прочая реализация - Ж/д тариф</v>
          </cell>
        </row>
        <row r="217">
          <cell r="E217" t="str">
            <v>223040133 - Расходы на доставку ГП - Прочая реализация - Автотранспорт</v>
          </cell>
        </row>
        <row r="218">
          <cell r="E218" t="str">
            <v>223040134 - Расходы на доставку ГП - Прочая реализация -  Расходы на транспортно-экспедиторские услуги</v>
          </cell>
        </row>
        <row r="219">
          <cell r="E219" t="str">
            <v>223040211 - Расходы по производству реквизита</v>
          </cell>
        </row>
        <row r="220">
          <cell r="E220" t="str">
            <v xml:space="preserve">223040212 - Услуги по погрузке - разгрузке </v>
          </cell>
        </row>
        <row r="221">
          <cell r="E221" t="str">
            <v>223040213 - Материал для отгрузки</v>
          </cell>
        </row>
        <row r="222">
          <cell r="E222" t="str">
            <v>223040220 - Расходы на погрузо-разгрузочные работы - Прочее</v>
          </cell>
        </row>
        <row r="223">
          <cell r="E223" t="str">
            <v>223040300 - Расходы на услуги по содержанию и управлению складами ГП</v>
          </cell>
        </row>
        <row r="224">
          <cell r="E224" t="str">
            <v>223040410 - Расходы на подачу/уборку вагонов</v>
          </cell>
        </row>
        <row r="225">
          <cell r="E225" t="str">
            <v>223040420 - Расходы на аренду ж/д вагонов</v>
          </cell>
        </row>
        <row r="226">
          <cell r="E226" t="str">
            <v>223040430 - Расходы на пользование подъездным путем перевозчика</v>
          </cell>
        </row>
        <row r="227">
          <cell r="E227" t="str">
            <v>223040440 - Расходы на ремонтные работы, тех.обслуживание  железнодорожных путей</v>
          </cell>
        </row>
        <row r="228">
          <cell r="E228" t="str">
            <v>223040450 - Расходы на обслуживание водного терминала</v>
          </cell>
        </row>
        <row r="229">
          <cell r="E229" t="str">
            <v>223040460 - Расходы на прочие услуги по использованию ж/д инфраструктуры и водного терминала</v>
          </cell>
        </row>
        <row r="230">
          <cell r="E230" t="str">
            <v>223040500 - Расходы на логистику - Unclassified</v>
          </cell>
        </row>
        <row r="231">
          <cell r="E231" t="str">
            <v xml:space="preserve">223050100 - Расходы на маркетинговые исследования </v>
          </cell>
        </row>
        <row r="232">
          <cell r="E232" t="str">
            <v>223050200 - Расходы на рекламу</v>
          </cell>
        </row>
        <row r="233">
          <cell r="E233" t="str">
            <v>223050300 - Расходы на полиграфию</v>
          </cell>
        </row>
        <row r="234">
          <cell r="E234" t="str">
            <v>223050400 - Расходы на выставки и экспозиции</v>
          </cell>
        </row>
        <row r="235">
          <cell r="E235" t="str">
            <v>223050500 - Прочие маркетинговые расходы</v>
          </cell>
        </row>
        <row r="236">
          <cell r="E236" t="str">
            <v>223060000 - Перенос части себестоимости на коммерческие расходы</v>
          </cell>
        </row>
        <row r="237">
          <cell r="E237" t="str">
            <v>223070000 - Прочие коммерческие расходы</v>
          </cell>
        </row>
        <row r="238">
          <cell r="E238" t="str">
            <v>224010000 - Прочие транспортные услуги - Доставка и перемещение ТМЦ</v>
          </cell>
        </row>
        <row r="239">
          <cell r="E239" t="str">
            <v xml:space="preserve">224020000 - Прочие транспортные услуги - Доставка техники </v>
          </cell>
        </row>
        <row r="240">
          <cell r="E240" t="str">
            <v>224030000 - Прочие транспортные услуги - Доставка рабочих на рабочие места</v>
          </cell>
        </row>
        <row r="241">
          <cell r="E241" t="str">
            <v>224040000 - Прочие транспортные услуги - Прочие транспортные услуги</v>
          </cell>
        </row>
        <row r="242">
          <cell r="E242" t="str">
            <v>225010000 - Расходы на брендированную сувенирную и подарочную продукцию</v>
          </cell>
        </row>
        <row r="243">
          <cell r="E243" t="str">
            <v>225020000 - Расходы на небрендированную сувенирную и подарочную продукцию</v>
          </cell>
        </row>
        <row r="244">
          <cell r="E244" t="str">
            <v>225030000 - Расходы на размещение PR материалов (статьи, сюжеты и т.д.) в СМИ</v>
          </cell>
        </row>
        <row r="245">
          <cell r="E245" t="str">
            <v>225040000 - Расходы на спонсорство спорта, культуры, искусства и социальной сферы</v>
          </cell>
        </row>
        <row r="246">
          <cell r="E246" t="str">
            <v>225050000 - Расходы на поддержку и развитие бренда</v>
          </cell>
        </row>
        <row r="247">
          <cell r="E247" t="str">
            <v>225060000 - Расходы на создание PR контента</v>
          </cell>
        </row>
        <row r="248">
          <cell r="E248" t="str">
            <v>225070000 - Расходы на абонементы PR агентств</v>
          </cell>
        </row>
        <row r="249">
          <cell r="E249" t="str">
            <v>225080000 - Расходы на организацию PR мероприятий</v>
          </cell>
        </row>
        <row r="250">
          <cell r="E250" t="str">
            <v>225090000 - Расходы на издание и публикация годового отчета и др. корпоративных материалов (POSM)</v>
          </cell>
        </row>
        <row r="251">
          <cell r="E251" t="str">
            <v>225100000 - Расходы на проведение исследований и мониторингов (PR)</v>
          </cell>
        </row>
        <row r="252">
          <cell r="E252" t="str">
            <v>225110000 - Расходы на получение рейтингов</v>
          </cell>
        </row>
        <row r="253">
          <cell r="E253" t="str">
            <v>225120000 - Прочие расходы на PR</v>
          </cell>
        </row>
        <row r="254">
          <cell r="E254" t="str">
            <v>226010100 - Расходы на оплату труда - Осн. производство</v>
          </cell>
        </row>
        <row r="255">
          <cell r="E255" t="str">
            <v>226010200 - Расходы на оплату труда - Вспомогательное производство</v>
          </cell>
        </row>
        <row r="256">
          <cell r="E256" t="str">
            <v>226010300 - Расходы на оплату труда - Коммерческий персонал</v>
          </cell>
        </row>
        <row r="257">
          <cell r="E257" t="str">
            <v>226010400 - Расходы на оплату труда - Маркетинговый персонал</v>
          </cell>
        </row>
        <row r="258">
          <cell r="E258" t="str">
            <v>226010500 - Расходы на оплату труда - Административный персонал</v>
          </cell>
        </row>
        <row r="259">
          <cell r="E259" t="str">
            <v>226010600 - Расходы на оплату труда - Общепроизводственный персонал</v>
          </cell>
        </row>
        <row r="260">
          <cell r="E260" t="str">
            <v>226020100 - Расходы на премии - Осн. производство</v>
          </cell>
        </row>
        <row r="261">
          <cell r="E261" t="str">
            <v>226020200 - Расходы на премии - Вспомогательное производство</v>
          </cell>
        </row>
        <row r="262">
          <cell r="E262" t="str">
            <v>226020300 - Расходы на премии - Коммерческий персонал</v>
          </cell>
        </row>
        <row r="263">
          <cell r="E263" t="str">
            <v>226020400 - Расходы на премии - Маркетинговый персонал</v>
          </cell>
        </row>
        <row r="264">
          <cell r="E264" t="str">
            <v>226020500 - Расходы на премии - Административный персонал</v>
          </cell>
        </row>
        <row r="265">
          <cell r="E265" t="str">
            <v>226020700 - Расходы на премии - Общепроизводственный персонал</v>
          </cell>
        </row>
        <row r="266">
          <cell r="E266" t="str">
            <v>226030000 - Расходы на внештатных сотрудников</v>
          </cell>
        </row>
        <row r="267">
          <cell r="E267" t="str">
            <v>226040100 - Расходы на страховые отчисления с ФОТ - Основное производство</v>
          </cell>
        </row>
        <row r="268">
          <cell r="E268" t="str">
            <v>226040200 - Расходы на страховые отчисления с ФОТ - Вспомогательное производство</v>
          </cell>
        </row>
        <row r="269">
          <cell r="E269" t="str">
            <v>226040300 - Расходы на страховые отчисления с ФОТ - Коммерческий персонал</v>
          </cell>
        </row>
        <row r="270">
          <cell r="E270" t="str">
            <v>226040400 - Расходы на страховые отчисления с ФОТ - Маркетинговый персонал</v>
          </cell>
        </row>
        <row r="271">
          <cell r="E271" t="str">
            <v>226040500 - Расходы на страховые отчисления с ФОТ - Административный персонал</v>
          </cell>
        </row>
        <row r="272">
          <cell r="E272" t="str">
            <v>226040900 - Расходы на страховые отчисления с ФОТ - Общепроизводственный персонал</v>
          </cell>
        </row>
        <row r="273">
          <cell r="E273" t="str">
            <v>227010000 - Расходы на ДМС</v>
          </cell>
        </row>
        <row r="274">
          <cell r="E274" t="str">
            <v>227020000 - Расходы на компенсации персоналу</v>
          </cell>
        </row>
        <row r="275">
          <cell r="E275" t="str">
            <v>227030000 - Расходы на найм</v>
          </cell>
        </row>
        <row r="276">
          <cell r="E276" t="str">
            <v>227040000 - Расходы на обучение</v>
          </cell>
        </row>
        <row r="277">
          <cell r="E277" t="str">
            <v>227050000 - Расходы на выплаты по сокращениям</v>
          </cell>
        </row>
        <row r="278">
          <cell r="E278" t="str">
            <v>227060100 - Расходы на внутренние корпоративные мероприятия - День корпорации (АФК "Система")</v>
          </cell>
        </row>
        <row r="279">
          <cell r="E279" t="str">
            <v>227060200 - Расходы на внутренние корпоративные мероприятия - День Леса</v>
          </cell>
        </row>
        <row r="280">
          <cell r="E280" t="str">
            <v>227060300 - Расходы на внутренние корпоративные мероприятия - Новый год</v>
          </cell>
        </row>
        <row r="281">
          <cell r="E281" t="str">
            <v>227060400 - Расходы на внутренние корпоративные мероприятия - субботники</v>
          </cell>
        </row>
        <row r="282">
          <cell r="E282" t="str">
            <v>227060500 - Расходы на внутренние корпоративные мероприятия - прочие</v>
          </cell>
        </row>
        <row r="283">
          <cell r="E283" t="str">
            <v>227060600 - Расходы на внутренние корпоративные мероприятия - Unclassified</v>
          </cell>
        </row>
        <row r="284">
          <cell r="E284" t="str">
            <v>227070100 - Расходы на внутренние спортивные мероприятия - взнос в Межрегиональный фонд содействия развитию спорта (на соревнования в АФК "Система")</v>
          </cell>
        </row>
        <row r="285">
          <cell r="E285" t="str">
            <v>227070200 - Расходы на внутренние спортивные мероприятия - спартакиада на предприятии</v>
          </cell>
        </row>
        <row r="286">
          <cell r="E286" t="str">
            <v>227070300 - Расходы на внутренние спортивные мероприятия - спартакиада АФК "Система"</v>
          </cell>
        </row>
        <row r="287">
          <cell r="E287" t="str">
            <v>227070400 - Расходы на внутренние спортивные мероприятия - спортивные праздники цехов и предприятия</v>
          </cell>
        </row>
        <row r="288">
          <cell r="E288" t="str">
            <v>227070500 - Расходы на внутренние спортивные мероприятия - прочие</v>
          </cell>
        </row>
        <row r="289">
          <cell r="E289" t="str">
            <v>227070600 - Расходы на внутренние спортивные мероприятия - Unclassified</v>
          </cell>
        </row>
        <row r="290">
          <cell r="E290" t="str">
            <v>227080000 - Прочие расходы на персонал - прочие</v>
          </cell>
        </row>
        <row r="291">
          <cell r="E291" t="str">
            <v>228010100 - Расходы на спецодежду</v>
          </cell>
        </row>
        <row r="292">
          <cell r="E292" t="str">
            <v>228010200 - Расходы на аптечки</v>
          </cell>
        </row>
        <row r="293">
          <cell r="E293" t="str">
            <v>228010300 - Расходы на специальную оценку рабочих мест</v>
          </cell>
        </row>
        <row r="294">
          <cell r="E294" t="str">
            <v>228010400 - Расходы на стандартизацию и сертификацию в области охраны труда</v>
          </cell>
        </row>
        <row r="295">
          <cell r="E295" t="str">
            <v>228010500 - Расходы на проведение медицинских осмотров</v>
          </cell>
        </row>
        <row r="296">
          <cell r="E296" t="str">
            <v>228010600 - Расходы на мыло и другие смывающие и обезвреживающие средства</v>
          </cell>
        </row>
        <row r="297">
          <cell r="E297" t="str">
            <v>228010700 - Расходы на питьевую воду</v>
          </cell>
        </row>
        <row r="298">
          <cell r="E298" t="str">
            <v>228010800 - Прочие расходы на охрану труда</v>
          </cell>
        </row>
        <row r="299">
          <cell r="E299" t="str">
            <v>228020100 - Расходы на вывозку, размещение и утилизацию отходов</v>
          </cell>
        </row>
        <row r="300">
          <cell r="E300" t="str">
            <v>228020200 - Расходы на рекультивацию территорий</v>
          </cell>
        </row>
        <row r="301">
          <cell r="E301" t="str">
            <v>228020300 - Расходы на мониторинг санитарно-защитной зоны</v>
          </cell>
        </row>
        <row r="302">
          <cell r="E302" t="str">
            <v>228020400 - Расходы на плату за негативное воздействие на окружающую среду</v>
          </cell>
        </row>
        <row r="303">
          <cell r="E303" t="str">
            <v>228020500 - Расходы на стандартизацию и сертификацию в области природоохранных мероприятий</v>
          </cell>
        </row>
        <row r="304">
          <cell r="E304" t="str">
            <v>228020600 - Расходы на разработку проектов выбросов в окружающую среду и образование размещения отходов</v>
          </cell>
        </row>
        <row r="305">
          <cell r="E305" t="str">
            <v>228020700 - Прочие расходы на экологию</v>
          </cell>
        </row>
        <row r="306">
          <cell r="E306" t="str">
            <v>228030000 - Расходы на аудит ДЗО в области ОТ, ПБ и Э</v>
          </cell>
        </row>
        <row r="307">
          <cell r="E307" t="str">
            <v xml:space="preserve">228040000 - Расходы на проведение деловых игр по управлению ОТ, ПБ и Э
</v>
          </cell>
        </row>
        <row r="308">
          <cell r="E308" t="str">
            <v>228050000 - Прочие расходы на промышленную безопасность</v>
          </cell>
        </row>
        <row r="309">
          <cell r="E309" t="str">
            <v>229010000 - Расходы на аренду земли</v>
          </cell>
        </row>
        <row r="310">
          <cell r="E310" t="str">
            <v>229020100 - Расходы на аренду помещений - админ. офисы</v>
          </cell>
        </row>
        <row r="311">
          <cell r="E311" t="str">
            <v>229020200 - Расходы на аренду помещений - производственные</v>
          </cell>
        </row>
        <row r="312">
          <cell r="E312" t="str">
            <v>229020300 - Расходы на аренду помещений - склады</v>
          </cell>
        </row>
        <row r="313">
          <cell r="E313" t="str">
            <v>229020400 - Расходы на аренду помещений - офисы продаж</v>
          </cell>
        </row>
        <row r="314">
          <cell r="E314" t="str">
            <v>229020500 - Расходы на аренду помещений - гаражи</v>
          </cell>
        </row>
        <row r="315">
          <cell r="E315" t="str">
            <v>229990000 - Расходы на аренду - прочие</v>
          </cell>
        </row>
        <row r="316">
          <cell r="E316" t="str">
            <v>230010100 - Расходы на коммунальные услуги - админ. офисы</v>
          </cell>
        </row>
        <row r="317">
          <cell r="E317" t="str">
            <v>230010200 - Расходы на коммунальные услуги - производственные помещения</v>
          </cell>
        </row>
        <row r="318">
          <cell r="E318" t="str">
            <v>230010300 - Расходы на коммунальные услуги - склады</v>
          </cell>
        </row>
        <row r="319">
          <cell r="E319" t="str">
            <v>230010400 - Расходы на коммунальные услуги - офисы продаж</v>
          </cell>
        </row>
        <row r="320">
          <cell r="E320" t="str">
            <v>230010500 - Расходы на коммунальные услуги - гаражи</v>
          </cell>
        </row>
        <row r="321">
          <cell r="E321" t="str">
            <v>230020100 - Расходы на ремонт и обслуживание - админ. офисы</v>
          </cell>
        </row>
        <row r="322">
          <cell r="E322" t="str">
            <v>230020200 - Расходы на ремонт и обслуживание - производственные помещения</v>
          </cell>
        </row>
        <row r="323">
          <cell r="E323" t="str">
            <v>230020300 - Расходы на ремонт и обслуживание - склады</v>
          </cell>
        </row>
        <row r="324">
          <cell r="E324" t="str">
            <v>230020400 - Расходы на ремонт и обслуживание - офисы продаж</v>
          </cell>
        </row>
        <row r="325">
          <cell r="E325" t="str">
            <v>230020500 - Расходы на ремонт и обслуживание - гаражи</v>
          </cell>
        </row>
        <row r="326">
          <cell r="E326" t="str">
            <v>230030100 - Расходы на содержание помещений - админ. офисы</v>
          </cell>
        </row>
        <row r="327">
          <cell r="E327" t="str">
            <v>230030200 - Расходы на содержание помещений - производственные помещения</v>
          </cell>
        </row>
        <row r="328">
          <cell r="E328" t="str">
            <v>230030300 - Расходы на содержание помещений - склады</v>
          </cell>
        </row>
        <row r="329">
          <cell r="E329" t="str">
            <v>230030400 - Расходы на содержание помещений - офисы продаж</v>
          </cell>
        </row>
        <row r="330">
          <cell r="E330" t="str">
            <v>230030500 - Расходы на содержание помещений - гаражи</v>
          </cell>
        </row>
        <row r="331">
          <cell r="E331" t="str">
            <v>230040100 - Расходы на ТО кондиционеров - админ. офисы</v>
          </cell>
        </row>
        <row r="332">
          <cell r="E332" t="str">
            <v>230040200 - Расходы на ТО кондиционеров - производственные помещения</v>
          </cell>
        </row>
        <row r="333">
          <cell r="E333" t="str">
            <v>230040300 - Расходы на ТО кондиционеров - склады</v>
          </cell>
        </row>
        <row r="334">
          <cell r="E334" t="str">
            <v>230040400 - Расходы на ТО кондиционеров - офисы продаж</v>
          </cell>
        </row>
        <row r="335">
          <cell r="E335" t="str">
            <v>230040500 - Расходы на ТО кондиционеров - гаражи</v>
          </cell>
        </row>
        <row r="336">
          <cell r="E336" t="str">
            <v>230050100 - Расходы на эксплуатацию инженерных систем, в т.ч. ОПС - админ. офисы</v>
          </cell>
        </row>
        <row r="337">
          <cell r="E337" t="str">
            <v>230050200 - Расходы на эксплуатацию инженерных систем, в т.ч. ОПС - производственные помещения</v>
          </cell>
        </row>
        <row r="338">
          <cell r="E338" t="str">
            <v>230050300 - Расходы на эксплуатацию инженерных систем, в т.ч. ОПС - склады</v>
          </cell>
        </row>
        <row r="339">
          <cell r="E339" t="str">
            <v>230050400 - Расходы на эксплуатацию инженерных систем, в т.ч. ОПС - офисы продаж</v>
          </cell>
        </row>
        <row r="340">
          <cell r="E340" t="str">
            <v>230060100 - Расходы на аренду автотранспорта</v>
          </cell>
        </row>
        <row r="341">
          <cell r="E341" t="str">
            <v>230060200 - Расходы на ремонт и ТО автотранспорта</v>
          </cell>
        </row>
        <row r="342">
          <cell r="E342" t="str">
            <v>230060300 - Расходы на запчасти для автотранспорта</v>
          </cell>
        </row>
        <row r="343">
          <cell r="E343" t="str">
            <v>230060400 - Расходы на парковку и мойку автомобилей</v>
          </cell>
        </row>
        <row r="344">
          <cell r="E344" t="str">
            <v>230060500 - Расходы на автотранспорт - прочие</v>
          </cell>
        </row>
        <row r="345">
          <cell r="E345" t="str">
            <v>230070100 - Расходы на почтовые отправления</v>
          </cell>
        </row>
        <row r="346">
          <cell r="E346" t="str">
            <v>230070200 - Расходы на курьерские услуги</v>
          </cell>
        </row>
        <row r="347">
          <cell r="E347" t="str">
            <v>230070300 - Расходы на почтовые и курьерские услуги - Unclassified</v>
          </cell>
        </row>
        <row r="348">
          <cell r="E348" t="str">
            <v>230080100 - Расходы на услуги мобильной связи</v>
          </cell>
        </row>
        <row r="349">
          <cell r="E349" t="str">
            <v>230080200 - Расходы на услуги фиксированной связи</v>
          </cell>
        </row>
        <row r="350">
          <cell r="E350" t="str">
            <v>230080400 - Расходы на услуги связи - Unclassified</v>
          </cell>
        </row>
        <row r="351">
          <cell r="E351" t="str">
            <v>230990100 - Расходы на расходные материалы на хозяйственные нужды</v>
          </cell>
        </row>
        <row r="352">
          <cell r="E352" t="str">
            <v>230990200 - Расходы на канцелярские товары</v>
          </cell>
        </row>
        <row r="353">
          <cell r="E353" t="str">
            <v>230990300 - Расходы на офисные расходные материалы и МБП</v>
          </cell>
        </row>
        <row r="354">
          <cell r="E354" t="str">
            <v>230990400 - Расходы на питание сотрудников офиса (чай/кофе/вода и т.д.)</v>
          </cell>
        </row>
        <row r="355">
          <cell r="E355" t="str">
            <v xml:space="preserve">230990500 - Расходы на цифровые и печатные издания (периодика, подписка, и т.п.) </v>
          </cell>
        </row>
        <row r="356">
          <cell r="E356" t="str">
            <v>230990600 - Расходы на полиграфическую продукцию для внутренних нужд</v>
          </cell>
        </row>
        <row r="357">
          <cell r="E357" t="str">
            <v>230990700 - Расходы на корпоративные издания</v>
          </cell>
        </row>
        <row r="358">
          <cell r="E358" t="str">
            <v>230990800 - Расходы на информационно-справочные услуги</v>
          </cell>
        </row>
        <row r="359">
          <cell r="E359" t="str">
            <v>230990900 - Расходы на нормативную документацию и БД</v>
          </cell>
        </row>
        <row r="360">
          <cell r="E360" t="str">
            <v>230991000 - Расходы на специальную и профессиональную литературу</v>
          </cell>
        </row>
        <row r="361">
          <cell r="E361" t="str">
            <v>230991100 - Расходы на оформление виз, приглашений и ОЗП</v>
          </cell>
        </row>
        <row r="362">
          <cell r="E362" t="str">
            <v>230991200 - Расходы на проведение конференций и семинаров (внутренних)</v>
          </cell>
        </row>
        <row r="363">
          <cell r="E363" t="str">
            <v>230991300 - Расходы на участие в конференциях и семинарах (внешних)</v>
          </cell>
        </row>
        <row r="364">
          <cell r="E364" t="str">
            <v>230991400 - Расходы на проведение СД, ОСА, стратегических сессий</v>
          </cell>
        </row>
        <row r="365">
          <cell r="E365" t="str">
            <v>230999900 - Прочие административные расходы</v>
          </cell>
        </row>
        <row r="366">
          <cell r="E366" t="str">
            <v>231010000 - Расходы на охрану объектов</v>
          </cell>
        </row>
        <row r="367">
          <cell r="E367" t="str">
            <v>231020000 - Расходы на проверку безопасности принимаемых сотрудников</v>
          </cell>
        </row>
        <row r="368">
          <cell r="E368" t="str">
            <v>231030000 - Расходы на ремонт и обслуживание систем безопасности</v>
          </cell>
        </row>
        <row r="369">
          <cell r="E369" t="str">
            <v>231040000 - Расходы на ремонт и обслуживание систем дистанционного мониторинга объектов</v>
          </cell>
        </row>
        <row r="370">
          <cell r="E370" t="str">
            <v>231050000 - Расходные материалы для производства пропусков</v>
          </cell>
        </row>
        <row r="371">
          <cell r="E371" t="str">
            <v>231060000 - Расходы на прочие услуги сторонних организаций по безопасности</v>
          </cell>
        </row>
        <row r="372">
          <cell r="E372" t="str">
            <v>231070000 - Расходы на абонентскую плату за оборудование и программное обеспечение - безопасность</v>
          </cell>
        </row>
        <row r="373">
          <cell r="E373" t="str">
            <v>231080000 - Расходы на услуги по защите от промышленного шпионажа</v>
          </cell>
        </row>
        <row r="374">
          <cell r="E374" t="str">
            <v>231090000 - Расходы на лицензии - безопасность</v>
          </cell>
        </row>
        <row r="375">
          <cell r="E375" t="str">
            <v>231990000 - Прочие расходы на безопасность</v>
          </cell>
        </row>
        <row r="376">
          <cell r="E376" t="str">
            <v>232010110 - Командировочные расходы, не связанные с обучением - Билеты на проезд</v>
          </cell>
        </row>
        <row r="377">
          <cell r="E377" t="str">
            <v xml:space="preserve">232010120 - Командировочные расходы, не связанные с обучением - Прочие расходы на билеты (бронь, агентское вознаграждение, и т.п) </v>
          </cell>
        </row>
        <row r="378">
          <cell r="E378" t="str">
            <v xml:space="preserve">232010130 - Командировочные расходы, не связанные с обучением - Возврат билетов (штраф и т.п.) </v>
          </cell>
        </row>
        <row r="379">
          <cell r="E379" t="str">
            <v>232010140 - Командировочные расходы, не связанные с обучением - ГСМ при использовании личного автотранспорта</v>
          </cell>
        </row>
        <row r="380">
          <cell r="E380" t="str">
            <v>232010150 - Командировочные расходы, не связанные с обучением - Расходы на такси</v>
          </cell>
        </row>
        <row r="381">
          <cell r="E381" t="str">
            <v xml:space="preserve">232010160 - Командировочные расходы, не связанные с обучением - Прочие расходы на транспорт (кроме такси) </v>
          </cell>
        </row>
        <row r="382">
          <cell r="E382" t="str">
            <v>232010200 - Командировочные расходы, не связанные с обучением - Проживание</v>
          </cell>
        </row>
        <row r="383">
          <cell r="E383" t="str">
            <v>232010300 - Командировочные расходы, не связанные с обучением - Суточные</v>
          </cell>
        </row>
        <row r="384">
          <cell r="E384" t="str">
            <v>232010400 - Командировочные расходы, не связанные с обучением - Прочие</v>
          </cell>
        </row>
        <row r="385">
          <cell r="E385" t="str">
            <v>232020110 - Командировочные расходы, связанные с обучением - Билеты на проезд</v>
          </cell>
        </row>
        <row r="386">
          <cell r="E386" t="str">
            <v xml:space="preserve">232020120 - Командировочные расходы, связанные с обучением - Прочие расходы на билеты (бронь, агентское вознаграждение, и т.п) </v>
          </cell>
        </row>
        <row r="387">
          <cell r="E387" t="str">
            <v xml:space="preserve">232020130 - Командировочные расходы, связанные с обучением - Возврат билетов (штраф и т.п.) </v>
          </cell>
        </row>
        <row r="388">
          <cell r="E388" t="str">
            <v>232020140 - Командировочные расходы, связанные с обучением - ГСМ при использовании личного автотранспорта</v>
          </cell>
        </row>
        <row r="389">
          <cell r="E389" t="str">
            <v>232020150 - Командировочные расходы, связанные с обучением - Расходы на такси</v>
          </cell>
        </row>
        <row r="390">
          <cell r="E390" t="str">
            <v xml:space="preserve">232020160 - Командировочные расходы, связанные с обучением - Прочие расходы на транспорт (кроме такси) </v>
          </cell>
        </row>
        <row r="391">
          <cell r="E391" t="str">
            <v>232020200 - Командировочные расходы, связанные с обучением - Проживание</v>
          </cell>
        </row>
        <row r="392">
          <cell r="E392" t="str">
            <v>232020300 - Командировочные расходы, связанные с обучением - Суточные</v>
          </cell>
        </row>
        <row r="393">
          <cell r="E393" t="str">
            <v>232020400 - Командировочные расходы, связанные с обучением - Прочие</v>
          </cell>
        </row>
        <row r="394">
          <cell r="E394" t="str">
            <v>232030000 - Командировочные расходы  - Unclassified</v>
          </cell>
        </row>
        <row r="395">
          <cell r="E395" t="str">
            <v>233000000 - Представительские расходы</v>
          </cell>
        </row>
        <row r="396">
          <cell r="E396" t="str">
            <v>234010000 - Расходы на страхование зданий и сооружений</v>
          </cell>
        </row>
        <row r="397">
          <cell r="E397" t="str">
            <v>234020000 - Расходы на страхование оборудования</v>
          </cell>
        </row>
        <row r="398">
          <cell r="E398" t="str">
            <v>234030100 - Расходы на ОСАГО</v>
          </cell>
        </row>
        <row r="399">
          <cell r="E399" t="str">
            <v>234030200 - Расходы на страхование автотранспорта - Ущерб</v>
          </cell>
        </row>
        <row r="400">
          <cell r="E400" t="str">
            <v>234040000 - Расходы на страхование - Прочие</v>
          </cell>
        </row>
        <row r="401">
          <cell r="E401" t="str">
            <v>235010100 - Консультационные услуги в рамках M&amp;A проектов (due diligence, оценка и т.д.)</v>
          </cell>
        </row>
        <row r="402">
          <cell r="E402" t="str">
            <v>235010200 - Консультационные услуги в рамках подготовки и актуализации стратегии</v>
          </cell>
        </row>
        <row r="403">
          <cell r="E403" t="str">
            <v>235010300 - Консультационные услуги в рамках продажи активов</v>
          </cell>
        </row>
        <row r="404">
          <cell r="E404" t="str">
            <v>235010400 - Консультационные услуги - прочие</v>
          </cell>
        </row>
        <row r="405">
          <cell r="E405" t="str">
            <v>235020100 - Расходы на государственные пошлины и сборы</v>
          </cell>
        </row>
        <row r="406">
          <cell r="E406" t="str">
            <v xml:space="preserve">235020200 - Расходы на юридические услуги </v>
          </cell>
        </row>
        <row r="407">
          <cell r="E407" t="str">
            <v>235020300 - Расходы на нотариальные услуги</v>
          </cell>
        </row>
        <row r="408">
          <cell r="E408" t="str">
            <v>235020400 - Расходы на услуги по переводу</v>
          </cell>
        </row>
        <row r="409">
          <cell r="E409" t="str">
            <v>235020500 - Расходы на услуги регистратора</v>
          </cell>
        </row>
        <row r="410">
          <cell r="E410" t="str">
            <v>235020600 - Расходы на услуги депозитария</v>
          </cell>
        </row>
        <row r="411">
          <cell r="E411" t="str">
            <v>235020700 - Прочие юридические расходы</v>
          </cell>
        </row>
        <row r="412">
          <cell r="E412" t="str">
            <v>235030000 - Расходы на аудит</v>
          </cell>
        </row>
        <row r="413">
          <cell r="E413" t="str">
            <v>236000000 - Расходы КСО и благотворительность</v>
          </cell>
        </row>
        <row r="414">
          <cell r="E414" t="str">
            <v>237010000 - Расходы на взносы в отраслевые и многоотраслевые объединения федерального значения ТПП РФ, РСПП, СЛЛР</v>
          </cell>
        </row>
        <row r="415">
          <cell r="E415" t="str">
            <v>237020000 - Расходы на взносы в отраслевые и профсоюзные организации</v>
          </cell>
        </row>
        <row r="416">
          <cell r="E416" t="str">
            <v>237030000 - Расходы на взносы в международные ассоциации производителей лесобумажной продукции</v>
          </cell>
        </row>
        <row r="417">
          <cell r="E417" t="str">
            <v>237040000 - Расходы на взносы в международные организации экологической направленности</v>
          </cell>
        </row>
        <row r="418">
          <cell r="E418" t="str">
            <v>237050000 - Прочие расходы на GR</v>
          </cell>
        </row>
        <row r="419">
          <cell r="E419" t="str">
            <v>238010100 - Расходы на поддержку и сопровождение ERP</v>
          </cell>
        </row>
        <row r="420">
          <cell r="E420" t="str">
            <v>238010200 - Расходы на поддержку и сопровождение бизнес-систем (кроме ERP)</v>
          </cell>
        </row>
        <row r="421">
          <cell r="E421" t="str">
            <v>238010300 - Расходы на поддержку и сопровождение пользовательского ПО</v>
          </cell>
        </row>
        <row r="422">
          <cell r="E422" t="str">
            <v>238010400 - Расходы на поддержку и сопровождение общего инфраструктурного ПО</v>
          </cell>
        </row>
        <row r="423">
          <cell r="E423" t="str">
            <v>238010500 - Лицензии на ПО</v>
          </cell>
        </row>
        <row r="424">
          <cell r="E424" t="str">
            <v>238020100 - Расходы на техническую поддержку элементов сети</v>
          </cell>
        </row>
        <row r="425">
          <cell r="E425" t="str">
            <v>238020200 - Расходы на техническую поддержку элементов серверного оборудования</v>
          </cell>
        </row>
        <row r="426">
          <cell r="E426" t="str">
            <v>238030000 - Расходы на расходные материалы и запчасти для оргтехники ИТ</v>
          </cell>
        </row>
        <row r="427">
          <cell r="E427" t="str">
            <v>238040000 - Расходы на Интернет</v>
          </cell>
        </row>
        <row r="428">
          <cell r="E428" t="str">
            <v>238990000 - Прочие расходы ИТ</v>
          </cell>
        </row>
        <row r="429">
          <cell r="E429" t="str">
            <v>239010100 - Расходы на услуги по управлению</v>
          </cell>
        </row>
        <row r="430">
          <cell r="E430" t="str">
            <v>239010200 - Расходы на услуги по лесоуправлению</v>
          </cell>
        </row>
        <row r="431">
          <cell r="E431" t="str">
            <v>239020000 - Расходы на услуги по управлению биржами</v>
          </cell>
        </row>
        <row r="432">
          <cell r="E432" t="str">
            <v>239030000 - Расходы на услуги по содержанию складов ТМЦ</v>
          </cell>
        </row>
        <row r="433">
          <cell r="E433" t="str">
            <v>239040000 - Расходы на прочие услуги сторонних организаций</v>
          </cell>
        </row>
        <row r="434">
          <cell r="E434" t="str">
            <v>240100000 - Резерв под обесценение торговой и прочей дебиторской задолженности</v>
          </cell>
        </row>
        <row r="435">
          <cell r="E435" t="str">
            <v>240200000 - Резерв под обесценение авансов</v>
          </cell>
        </row>
        <row r="436">
          <cell r="E436" t="str">
            <v>241000000 - Уценка и списание ОС, НМА</v>
          </cell>
        </row>
        <row r="437">
          <cell r="E437" t="str">
            <v>242000000 - Уценка и списание материальных запасов (ТМЦ)</v>
          </cell>
        </row>
        <row r="438">
          <cell r="E438" t="str">
            <v>243010000 - Результат от реализации НМА</v>
          </cell>
        </row>
        <row r="439">
          <cell r="E439" t="str">
            <v>243020000 - Результат от реализации земли</v>
          </cell>
        </row>
        <row r="440">
          <cell r="E440" t="str">
            <v>243030000 - Результат от реализации зданий, помещений, сооружений</v>
          </cell>
        </row>
        <row r="441">
          <cell r="E441" t="str">
            <v>243040000 - Результат от реализации прочих ОС (оборудование, машины, автомобили, проч.)</v>
          </cell>
        </row>
        <row r="442">
          <cell r="E442" t="str">
            <v>244010000 - Результат от реализации материальных запасов - Запчасти</v>
          </cell>
        </row>
        <row r="443">
          <cell r="E443" t="str">
            <v>244020000 - Результат от реализации материальных запасов - ГСМ</v>
          </cell>
        </row>
        <row r="444">
          <cell r="E444" t="str">
            <v>244030100 - Результат от реализации материальных запасов - КДО из производства</v>
          </cell>
        </row>
        <row r="445">
          <cell r="E445" t="str">
            <v>244030200 - Результат от реализации материальных запасов - КДО с полигона</v>
          </cell>
        </row>
        <row r="446">
          <cell r="E446" t="str">
            <v>244030300 - Результат от реализации материальных запасов - КДО доставка</v>
          </cell>
        </row>
        <row r="447">
          <cell r="E447" t="str">
            <v>244030400 - Результат от реализации материальных запасов - КДО - Unclassified</v>
          </cell>
        </row>
        <row r="448">
          <cell r="E448" t="str">
            <v>244040000 - Результат от реализации материальных запасов - Макулатура</v>
          </cell>
        </row>
        <row r="449">
          <cell r="E449" t="str">
            <v>244050000 - Результат от реализации прочих материальных запасов (ТМЦ)</v>
          </cell>
        </row>
        <row r="450">
          <cell r="E450" t="str">
            <v>245010000 - Расходы на транспортный налог</v>
          </cell>
        </row>
        <row r="451">
          <cell r="E451" t="str">
            <v>245020000 - Расходы на налог на имущество</v>
          </cell>
        </row>
        <row r="452">
          <cell r="E452" t="str">
            <v>245030000 - Расходы на пользование водными объектами</v>
          </cell>
        </row>
        <row r="453">
          <cell r="E453" t="str">
            <v>245040000 - Расходы на невозмещенный НДС</v>
          </cell>
        </row>
        <row r="454">
          <cell r="E454" t="str">
            <v>245050000 - Расходы на земельный налог</v>
          </cell>
        </row>
        <row r="455">
          <cell r="E455" t="str">
            <v>245060000 - Расходы на ЕНВД</v>
          </cell>
        </row>
        <row r="456">
          <cell r="E456" t="str">
            <v>245070000 - Расходы на НДПИ</v>
          </cell>
        </row>
        <row r="457">
          <cell r="E457" t="str">
            <v>245080000 - Расходы на пользование недрами</v>
          </cell>
        </row>
        <row r="458">
          <cell r="E458" t="str">
            <v>245090000 - Расходы на прочие налоги</v>
          </cell>
        </row>
        <row r="459">
          <cell r="E459" t="str">
            <v>246000000 - Прибыль/убытки прошлых лет, выявленные в текущем периоде</v>
          </cell>
        </row>
        <row r="460">
          <cell r="E460" t="str">
            <v>247010100 - Расходы на банковские гарантии</v>
          </cell>
        </row>
        <row r="461">
          <cell r="E461" t="str">
            <v>247010200 - Расходы на аккредитивы</v>
          </cell>
        </row>
        <row r="462">
          <cell r="E462" t="str">
            <v>247010300 - Расходы на комиссии и прочие услуги банков</v>
          </cell>
        </row>
        <row r="463">
          <cell r="E463" t="str">
            <v>247010400 - Расходы на комиссии по кредитам</v>
          </cell>
        </row>
        <row r="464">
          <cell r="E464" t="str">
            <v>247020000 - Расходы на пенсионные программы</v>
          </cell>
        </row>
        <row r="465">
          <cell r="E465" t="str">
            <v>247030100 - Расходы на штрафы, пени, неустойки за лесфонд</v>
          </cell>
        </row>
        <row r="466">
          <cell r="E466" t="str">
            <v>247030200 - Расходы на штрафы, пени, неустойки за неисполнение договорных обязательств</v>
          </cell>
        </row>
        <row r="467">
          <cell r="E467" t="str">
            <v>247030300 - Расходы на штрафы, пени, неустойки по налогам, кроме налога на прибыль</v>
          </cell>
        </row>
        <row r="468">
          <cell r="E468" t="str">
            <v>247030400 - Расходы на штрафы, пени, неустойки - прочие</v>
          </cell>
        </row>
        <row r="469">
          <cell r="E469" t="str">
            <v>247990000 - Прочие общие расходы - прочие</v>
          </cell>
        </row>
        <row r="470">
          <cell r="E470" t="str">
            <v>249000000 - Перенос части себестоимости на административно-хозяйственные расходы</v>
          </cell>
        </row>
        <row r="471">
          <cell r="E471" t="str">
            <v>251000000 - Корректировка себестоимости ГП на расходы по строительству всесезонных лесовозных дорог и сырью в переработку (+)</v>
          </cell>
        </row>
        <row r="472">
          <cell r="E472" t="str">
            <v>301010000 - Амортизация - производственная - ОС</v>
          </cell>
        </row>
        <row r="473">
          <cell r="E473" t="str">
            <v>301020000 - Амортизация - производственная - НМА</v>
          </cell>
        </row>
        <row r="474">
          <cell r="E474" t="str">
            <v>302010000 - Амортизация - коммерческие расходы - ОС</v>
          </cell>
        </row>
        <row r="475">
          <cell r="E475" t="str">
            <v>302020000 - Амортизация - коммерческие расходы - НМА</v>
          </cell>
        </row>
        <row r="476">
          <cell r="E476" t="str">
            <v>303010000 - Амортизация - административные расходы - ОС</v>
          </cell>
        </row>
        <row r="477">
          <cell r="E477" t="str">
            <v>303020000 - Амортизация - административные расходы - НМА</v>
          </cell>
        </row>
        <row r="478">
          <cell r="E478" t="str">
            <v>304010000 - Амортизация - прочие операционные расходы - ОС</v>
          </cell>
        </row>
        <row r="479">
          <cell r="E479" t="str">
            <v>304020000 - Амортизация - прочие операционные расходы - НМА</v>
          </cell>
        </row>
        <row r="480">
          <cell r="E480" t="str">
            <v>305000000 - Изменение остатков готовой продукции, НЗП, товаров в пути в части амортизации</v>
          </cell>
        </row>
        <row r="481">
          <cell r="E481" t="str">
            <v>401020110 - Процентные расходы перед МТС-Банком</v>
          </cell>
        </row>
        <row r="482">
          <cell r="E482" t="str">
            <v>401020120 - Процентные расходы по кредитам прочих банков</v>
          </cell>
        </row>
        <row r="483">
          <cell r="E483" t="str">
            <v>401020200 - Расходы на проценты - займы</v>
          </cell>
        </row>
        <row r="484">
          <cell r="E484" t="str">
            <v>401020300 - Расходы на проценты - векселя выданные</v>
          </cell>
        </row>
        <row r="485">
          <cell r="E485" t="str">
            <v>401020500 - Процентный расход по обязательствам по аренде (IFRS 16)</v>
          </cell>
        </row>
        <row r="486">
          <cell r="E486" t="str">
            <v>402010000 - Расходы на финансовую аренду (лизинг)</v>
          </cell>
        </row>
        <row r="487">
          <cell r="E487" t="str">
            <v>403010000 - Результат переоценки операционной дебиторской задолженности (без авансов)</v>
          </cell>
        </row>
        <row r="488">
          <cell r="E488" t="str">
            <v>403020000 - Результат переоценки операционной кредиторской задолженности (без авансов)</v>
          </cell>
        </row>
        <row r="489">
          <cell r="E489" t="str">
            <v>403030000 - Реализованные курсовые разницы по операционной деятельности</v>
          </cell>
        </row>
        <row r="490">
          <cell r="E490" t="str">
            <v>403040000 - Переоценка прочей ДЗ/КЗ (без авансов по инвестиционной деятельности)</v>
          </cell>
        </row>
        <row r="491">
          <cell r="E491" t="str">
            <v>403050000 - Переоценка и реализованные разницы по кредитам, займам, финансовым вложениям</v>
          </cell>
        </row>
        <row r="492">
          <cell r="E492" t="str">
            <v>405000000 - Прибыль/(Убыток) от переоценки финансовых вложений</v>
          </cell>
        </row>
        <row r="493">
          <cell r="E493" t="str">
            <v>406000000 - Прибыль/(Убыток) от реализации ценных бумаг</v>
          </cell>
        </row>
        <row r="494">
          <cell r="E494" t="str">
            <v>407010000 - Прибыль от списания кредиторской задолженности</v>
          </cell>
        </row>
        <row r="495">
          <cell r="E495" t="str">
            <v>407020000 - Возмещение процентов (из бюджета и т.п.)</v>
          </cell>
        </row>
        <row r="496">
          <cell r="E496" t="str">
            <v xml:space="preserve">408010000 - Расходы на штрафные санкции по кредитам </v>
          </cell>
        </row>
        <row r="497">
          <cell r="E497" t="str">
            <v>408020000 - Расходы на привлечение кредитов</v>
          </cell>
        </row>
        <row r="498">
          <cell r="E498" t="str">
            <v>408040000 - Расходы на обесценение гудвила</v>
          </cell>
        </row>
        <row r="499">
          <cell r="E499" t="str">
            <v>408030000 - Прочие неоперационные расходы</v>
          </cell>
        </row>
        <row r="500">
          <cell r="E500" t="str">
            <v>409000000 - Эффект от выбытия дочерних компаний</v>
          </cell>
        </row>
        <row r="501">
          <cell r="E501" t="str">
            <v>410000000 - Эффект от изменения учетной политики</v>
          </cell>
        </row>
        <row r="502">
          <cell r="E502" t="str">
            <v>501010000 - Расход по текущему налогу на прибыль - федеральный бюджет</v>
          </cell>
        </row>
        <row r="503">
          <cell r="E503" t="str">
            <v>501020000 - Расход по текущему налогу на прибыль - бюджет субъекта РФ</v>
          </cell>
        </row>
        <row r="504">
          <cell r="E504" t="str">
            <v>505000000 - Отложенные налоговые активы - начисленный резерв</v>
          </cell>
        </row>
        <row r="505">
          <cell r="E505" t="str">
            <v>503000000 - Штрафы, пени по налогу на прибыль</v>
          </cell>
        </row>
        <row r="506">
          <cell r="E506" t="str">
            <v>B11041110 - Запасы. Сырьё и материалы. Круглый лес и щепа</v>
          </cell>
        </row>
        <row r="507">
          <cell r="E507" t="str">
            <v>B11041120 - Запасы. Сырьё и материалы. Шпон</v>
          </cell>
        </row>
        <row r="508">
          <cell r="E508" t="str">
            <v>B11041130 - Запасы. Сырьё и материалы. Пиломатериалы</v>
          </cell>
        </row>
        <row r="509">
          <cell r="E509" t="str">
            <v>B11041140 - Запасы. Сырьё и материалы. Целлюлоза</v>
          </cell>
        </row>
        <row r="510">
          <cell r="E510" t="str">
            <v>B11041150 - Запасы. Сырьё и материалы. Бумага</v>
          </cell>
        </row>
        <row r="511">
          <cell r="E511" t="str">
            <v>B11041160 - Запасы. Сырьё и материалы. Основные материалы и химикаты</v>
          </cell>
        </row>
        <row r="512">
          <cell r="E512" t="str">
            <v>B11041170 - Запасы. Сырьё и материалы. Топливо</v>
          </cell>
        </row>
        <row r="513">
          <cell r="E513" t="str">
            <v>B11041180 - Запасы. Сырьё и материалы. ГСМ</v>
          </cell>
        </row>
        <row r="514">
          <cell r="E514" t="str">
            <v>B11041190 - Запасы. Сырьё и материалы. Запчасти</v>
          </cell>
        </row>
        <row r="515">
          <cell r="E515" t="str">
            <v>B11041191 - Запасы. Сырьё и материалы. Прочие</v>
          </cell>
        </row>
        <row r="516">
          <cell r="E516" t="str">
            <v>B11041192 - Запасы. Сырье и материалы. Unclassified</v>
          </cell>
        </row>
        <row r="517">
          <cell r="E517" t="str">
            <v>B11042110 - Запасы. Готовая продукция и товары. Бумага</v>
          </cell>
        </row>
        <row r="518">
          <cell r="E518" t="str">
            <v>B11042120 - Запасы. Готовая продукция и товары. Мешки</v>
          </cell>
        </row>
        <row r="519">
          <cell r="E519" t="str">
            <v>B11042130 - Запасы. Готовая продукция и товары. Плиты</v>
          </cell>
        </row>
        <row r="520">
          <cell r="E520" t="str">
            <v>B11042140 - Запасы. Готовая продукция и товары. Фанера</v>
          </cell>
        </row>
        <row r="521">
          <cell r="E521" t="str">
            <v>B11042150 - Запасы. Готовая продукция и товары. Пиломатериалы</v>
          </cell>
        </row>
        <row r="522">
          <cell r="E522" t="str">
            <v>B11042160 - Запасы. Готовая продукция и товары. Строганые изделия</v>
          </cell>
        </row>
        <row r="523">
          <cell r="E523" t="str">
            <v>B11042170 - Запасы. Готовая продукция и товары. КДК</v>
          </cell>
        </row>
        <row r="524">
          <cell r="E524" t="str">
            <v>B11042180 - Запасы. Готовая продукция и товары. Домостроение</v>
          </cell>
        </row>
        <row r="525">
          <cell r="E525" t="str">
            <v>B11042190 - Запасы. Готовая продукция и товары. Круглый лес</v>
          </cell>
        </row>
        <row r="526">
          <cell r="E526" t="str">
            <v>B11042191 - Запасы. Готовая продукция и товары. Хлысты</v>
          </cell>
        </row>
        <row r="527">
          <cell r="E527" t="str">
            <v>B11042192 - Запасы. Готовая продукция и товары. Щепа</v>
          </cell>
        </row>
        <row r="528">
          <cell r="E528" t="str">
            <v>B11042193 - Запасы. Готовая продукция и товары. Лесохимия</v>
          </cell>
        </row>
        <row r="529">
          <cell r="E529" t="str">
            <v>B11042194 - Запасы. Готовая продукция и товары. Топливные брикеты</v>
          </cell>
        </row>
        <row r="530">
          <cell r="E530" t="str">
            <v>B11042195 - Запасы. Готовая продукция и товары. Товары для перепродажи</v>
          </cell>
        </row>
        <row r="531">
          <cell r="E531" t="str">
            <v>B11042196 - Запасы. Готовая продукция и товары. Прочие</v>
          </cell>
        </row>
        <row r="532">
          <cell r="E532" t="str">
            <v>B11042197 - Запасы. Готовая продукция и товары. Unclassified</v>
          </cell>
        </row>
        <row r="533">
          <cell r="E533" t="str">
            <v>B11043100 - Запасы. Незавершенное производство</v>
          </cell>
        </row>
        <row r="534">
          <cell r="E534" t="str">
            <v>B11043200 - Запасы. Резерв под обесценение незавершенного производства</v>
          </cell>
        </row>
        <row r="535">
          <cell r="E535" t="str">
            <v>B11044100 - Запасы. Незавершенное производство по строительным проектам</v>
          </cell>
        </row>
        <row r="536">
          <cell r="E536" t="str">
            <v>B11044200 - Запасы. Резерв под обесценение незавершенного производства по строительным проектам</v>
          </cell>
        </row>
        <row r="537">
          <cell r="E537" t="str">
            <v>B11102100 - Краткосрочные активы прочие. Расходы будущих периодов. Программное обеспечение_первоначальны затраты, доработка</v>
          </cell>
        </row>
        <row r="538">
          <cell r="E538" t="str">
            <v>B11102200 - Краткосрочные активы прочие. Расходы будущих периодов. Страхование имущества</v>
          </cell>
        </row>
        <row r="539">
          <cell r="E539" t="str">
            <v>B11102300 - Краткосрочные активы прочие. Расходы будущих периодов. Сертификация</v>
          </cell>
        </row>
        <row r="540">
          <cell r="E540" t="str">
            <v xml:space="preserve">B11102400 - Краткосрочные активы прочие. Расходы будущих периодов. Лесопользование </v>
          </cell>
        </row>
        <row r="541">
          <cell r="E541" t="str">
            <v>B11102500 - Краткосрочные активы прочие. Расходы будущих периодов. Ремонты</v>
          </cell>
        </row>
        <row r="542">
          <cell r="E542" t="str">
            <v>B11102600 - Краткосрочные активы прочие. Расходы будущих периодов. Подписка</v>
          </cell>
        </row>
        <row r="543">
          <cell r="E543" t="str">
            <v>B11102700 - Краткосрочные активы прочие. Расходы будущих периодов. Научно-техническая документация</v>
          </cell>
        </row>
        <row r="544">
          <cell r="E544" t="str">
            <v>B11102800 - Краткосрочные активы прочие. Расходы будущих периодов. Прочие затраты</v>
          </cell>
        </row>
        <row r="545">
          <cell r="E545" t="str">
            <v>B11102900 - Краткосрочные активы прочие. Расходы будущих периодов. Программное обеспечение_последующие затраты, обслуживание</v>
          </cell>
        </row>
        <row r="546">
          <cell r="E546" t="str">
            <v>B11102910 - Краткосрочные активы прочие. Расходы будущих периодов. Лицензии</v>
          </cell>
        </row>
        <row r="547">
          <cell r="E547" t="str">
            <v xml:space="preserve">B11102920 - Краткосрочные активы прочие. Расходы будущих периодов. Дополнительные затраты по займам (комиссии банков) </v>
          </cell>
        </row>
        <row r="548">
          <cell r="E548" t="str">
            <v>B11102930 - Краткосрочные активы прочие. Расходы будущих периодов. Банковские гарантии</v>
          </cell>
        </row>
        <row r="549">
          <cell r="E549" t="str">
            <v>B11102940 - Краткосрочные активы прочие. Расходы будущих периодов. Страхование сотрудников (ДМС)</v>
          </cell>
        </row>
        <row r="550">
          <cell r="E550" t="str">
            <v>B11102950 - Краткосрочные активы прочие. Расходы будущих периодов. Страхование сотрудников (от несчастных случаев на производстве)</v>
          </cell>
        </row>
        <row r="551">
          <cell r="E551" t="str">
            <v>B11102960 - Краткосрочные активы прочие. Расходы будущих периодов. Реклама</v>
          </cell>
        </row>
        <row r="552">
          <cell r="E552" t="str">
            <v>B11103000 - Краткосрочные активы прочие. Краткосрочная часть капитализированных затрат по привлечению долгосрочных кредитов</v>
          </cell>
        </row>
        <row r="553">
          <cell r="E553" t="str">
            <v>B11104000 - Краткосрочные активы прочие. Краткосрочные аккредитивы</v>
          </cell>
        </row>
        <row r="554">
          <cell r="E554" t="str">
            <v>B11105000 - Краткосрочные активы прочие. Денежные средства ограниченные к использованию</v>
          </cell>
        </row>
        <row r="555">
          <cell r="E555" t="str">
            <v>B11106000 - Краткосрочные активы прочие. Резерв под денежные средства ограниченные к использованию</v>
          </cell>
        </row>
        <row r="556">
          <cell r="E556" t="str">
            <v>B11107100 - Краткосрочные активы прочие. Лесовозные усы</v>
          </cell>
        </row>
        <row r="557">
          <cell r="E557" t="str">
            <v>B11107200 - Краткосрочные активы прочие. Резерв по лесовозным усы</v>
          </cell>
        </row>
        <row r="558">
          <cell r="E558" t="str">
            <v>B11108100 - Прочие краткосрочные активы прочие</v>
          </cell>
        </row>
        <row r="559">
          <cell r="E559" t="str">
            <v>B12051100 - Основные средства. Земля и объекты природопользования</v>
          </cell>
        </row>
        <row r="560">
          <cell r="E560" t="str">
            <v>B12051200 - Основные средства. Здания, сооружения</v>
          </cell>
        </row>
        <row r="561">
          <cell r="E561" t="str">
            <v>B12051300 - Основные средства. Лесозаготовительная техника</v>
          </cell>
        </row>
        <row r="562">
          <cell r="E562" t="str">
            <v>B12051400 - Основные средства. Лесовозная техника</v>
          </cell>
        </row>
        <row r="563">
          <cell r="E563" t="str">
            <v>B12051500 - Основные средства. Дорожная техника</v>
          </cell>
        </row>
        <row r="564">
          <cell r="E564" t="str">
            <v>B12051600 - Основные средства. Машины и оборудование</v>
          </cell>
        </row>
        <row r="565">
          <cell r="E565" t="str">
            <v>B12051700 - Основные средства. Прочие основные средства</v>
          </cell>
        </row>
        <row r="566">
          <cell r="E566" t="str">
            <v>B12054000 - Незавершенное строительство</v>
          </cell>
        </row>
        <row r="567">
          <cell r="E567" t="str">
            <v>B12061100 - Нематериальные активы. Программное обеспечение</v>
          </cell>
        </row>
        <row r="568">
          <cell r="E568" t="str">
            <v>B12061200 - Нематериальные активы. Прочие лицензии</v>
          </cell>
        </row>
        <row r="569">
          <cell r="E569" t="str">
            <v>B12061300 - Нематериальные активы. Торговые марки</v>
          </cell>
        </row>
        <row r="570">
          <cell r="E570" t="str">
            <v xml:space="preserve">B12061400 - Нематериальные активы. Прочие НМА </v>
          </cell>
        </row>
        <row r="571">
          <cell r="E571" t="str">
            <v>B12061500 - Нематериальные активы. Деловая репутация (Гудвилл)</v>
          </cell>
        </row>
        <row r="572">
          <cell r="E572" t="str">
            <v xml:space="preserve">B12064000 - Объекты НМА в стадии формирования </v>
          </cell>
        </row>
        <row r="573">
          <cell r="E573" t="str">
            <v>B12082100 - Долгосрочные активы прочие. Расходы будущих периодов. Программное обеспечение_первоначальны затраты, доработка</v>
          </cell>
        </row>
        <row r="574">
          <cell r="E574" t="str">
            <v>B12082200 - Долгосрочные активы прочие. Расходы будущих периодов. Страхование имущества</v>
          </cell>
        </row>
        <row r="575">
          <cell r="E575" t="str">
            <v>B12082300 - Долгосрочные активы прочие. Расходы будущих периодов. Сертификация</v>
          </cell>
        </row>
        <row r="576">
          <cell r="E576" t="str">
            <v xml:space="preserve">B12082400 - Долгосрочные активы прочие. Расходы будущих периодов. Лесопользование </v>
          </cell>
        </row>
        <row r="577">
          <cell r="E577" t="str">
            <v>B12082500 - Долгосрочные активы прочие. Расходы будущих периодов. Ремонты</v>
          </cell>
        </row>
        <row r="578">
          <cell r="E578" t="str">
            <v>B12082600 - Долгосрочные активы прочие. Расходы будущих периодов. Подписка</v>
          </cell>
        </row>
        <row r="579">
          <cell r="E579" t="str">
            <v>B12082700 - Долгосрочные активы прочие. Расходы будущих периодов. Научно-техническая документация</v>
          </cell>
        </row>
        <row r="580">
          <cell r="E580" t="str">
            <v>B12082800 - Долгосрочные активы прочие. Расходы будущих периодов. Прочие затраты</v>
          </cell>
        </row>
        <row r="581">
          <cell r="E581" t="str">
            <v>B12083000 - Долгосрочные активы прочие. Долгосрочная часть капитализированных затрат по привлечению долгосрочных кредитов</v>
          </cell>
        </row>
        <row r="582">
          <cell r="E582" t="str">
            <v>B12084110 - Долгосрочные активы прочие. Сырьё и материалы. Запчасти</v>
          </cell>
        </row>
        <row r="583">
          <cell r="E583" t="str">
            <v>B12084120 - Долгосрочные активы прочие. Сырьё и материалы. Прочие</v>
          </cell>
        </row>
        <row r="584">
          <cell r="E584" t="str">
            <v>B12084210 - Долгосрочные активы прочие. Резерв под сырье и материалы. Запчасти</v>
          </cell>
        </row>
        <row r="585">
          <cell r="E585" t="str">
            <v>B12084220 - Долгосрочные активы прочие. Резерв под сырье и материалы. Прочие</v>
          </cell>
        </row>
        <row r="586">
          <cell r="E586" t="str">
            <v>B12085000 - Долгосрочные активы прочие. Долгосрочные аккредитивы</v>
          </cell>
        </row>
        <row r="587">
          <cell r="E587" t="str">
            <v>B12086000 - Долгосрочные активы прочие. Денежные средства ограниченные к использованию</v>
          </cell>
        </row>
        <row r="588">
          <cell r="E588" t="str">
            <v>B12087000 - Долгосрочные активы прочие. Резерв под денежные средства ограниченные к использованию</v>
          </cell>
        </row>
        <row r="589">
          <cell r="E589" t="str">
            <v>B12088100 - Прочие долгосрочные активы прочие</v>
          </cell>
        </row>
      </sheetData>
      <sheetData sheetId="6" refreshError="1"/>
      <sheetData sheetId="7" refreshError="1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!!"/>
      <sheetName val="TITLE"/>
      <sheetName val="Непроведенные счета"/>
      <sheetName val="Инструкция"/>
      <sheetName val="Счета АФК"/>
      <sheetName val="Счета КПС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I2" t="str">
            <v>201010100 - Расходы на древесное сырье - Пиловочник Сосна</v>
          </cell>
        </row>
        <row r="3">
          <cell r="I3" t="str">
            <v>201010200 - Расходы на древесное сырье - Пиловочник Ель</v>
          </cell>
        </row>
        <row r="4">
          <cell r="I4" t="str">
            <v>201010300 - Расходы на древесное сырье - Пиловочник Лиственница</v>
          </cell>
        </row>
        <row r="5">
          <cell r="I5" t="str">
            <v>201010400 - Расходы на древесное сырье - Пиловочник Береза</v>
          </cell>
        </row>
        <row r="6">
          <cell r="I6" t="str">
            <v>201010500 - Расходы на древесное сырье - Пиловочник Осина</v>
          </cell>
        </row>
        <row r="7">
          <cell r="I7" t="str">
            <v>201020100 - Расходы на древесное сырье - Балансы Сосна</v>
          </cell>
        </row>
        <row r="8">
          <cell r="I8" t="str">
            <v>201020210 - Расходы на древесное сырье - Балансы Ель - 1-2 Сорт</v>
          </cell>
        </row>
        <row r="9">
          <cell r="I9" t="str">
            <v>201020220 - Расходы на древесное сырье - Балансы Ель - 3 сорт</v>
          </cell>
        </row>
        <row r="10">
          <cell r="I10" t="str">
            <v>201020230 - Расходы на древесное сырье - Балансы Ель - без разделения</v>
          </cell>
        </row>
        <row r="11">
          <cell r="I11" t="str">
            <v>201020310 - Расходы на древесное сырье - Балансы Береза - толстый</v>
          </cell>
        </row>
        <row r="12">
          <cell r="I12" t="str">
            <v>201020320 - Расходы на древесное сырье - Балансы Береза - тонкий</v>
          </cell>
        </row>
        <row r="13">
          <cell r="I13" t="str">
            <v>201020330 - Расходы на древесное сырье - Балансы Береза - без разделения</v>
          </cell>
        </row>
        <row r="14">
          <cell r="I14" t="str">
            <v>201020400 - Расходы на древесное сырье - Балансы Осина</v>
          </cell>
        </row>
        <row r="15">
          <cell r="I15" t="str">
            <v>201020500 - Расходы на древесное сырье - Балансы - без разделения</v>
          </cell>
        </row>
        <row r="16">
          <cell r="I16" t="str">
            <v>201030000 - Расходы на древесное сырье - Фанерный кряж</v>
          </cell>
        </row>
        <row r="17">
          <cell r="I17" t="str">
            <v>201040000 - Расходы на древесное сырье - Щепа технологическая</v>
          </cell>
        </row>
        <row r="18">
          <cell r="I18" t="str">
            <v>201050100 - Расходы на древесное сырье - Техсырье лиственное</v>
          </cell>
        </row>
        <row r="19">
          <cell r="I19" t="str">
            <v>201050200 - Расходы на древесное сырье - Техсырье хвойное</v>
          </cell>
        </row>
        <row r="20">
          <cell r="I20" t="str">
            <v>201060000 - Расходы на древесное сырье - Топливная древесина</v>
          </cell>
        </row>
        <row r="21">
          <cell r="I21" t="str">
            <v>201070000 - Расходы на древесное сырье - Дрова</v>
          </cell>
        </row>
        <row r="22">
          <cell r="I22" t="str">
            <v>201080000 - Расходы на древесное сырье - Несортированная древесина</v>
          </cell>
        </row>
        <row r="23">
          <cell r="I23" t="str">
            <v>201090000 - Расходы на древесное сырье - Unclassified</v>
          </cell>
        </row>
        <row r="24">
          <cell r="I24" t="str">
            <v>202010110 - Расходы на бумагу - Стандартная SKI</v>
          </cell>
        </row>
        <row r="25">
          <cell r="I25" t="str">
            <v>202010120 - Расходы на бумагу - Стандартная целлюлозная</v>
          </cell>
        </row>
        <row r="26">
          <cell r="I26" t="str">
            <v>202010130 - Расходы на бумагу - Стандартная композиционная</v>
          </cell>
        </row>
        <row r="27">
          <cell r="I27" t="str">
            <v>202010210 - Расходы на бумагу - Полурастяжимая SKS</v>
          </cell>
        </row>
        <row r="28">
          <cell r="I28" t="str">
            <v>202010220 - Расходы на бумагу - Растяжимая SKE</v>
          </cell>
        </row>
        <row r="29">
          <cell r="I29" t="str">
            <v>202010310 - Расходы на бумагу - Влагопрочная SKS WS</v>
          </cell>
        </row>
        <row r="30">
          <cell r="I30" t="str">
            <v>202010320 - Расходы на бумагу - Влагопрочная SKI WS</v>
          </cell>
        </row>
        <row r="31">
          <cell r="I31" t="str">
            <v>202010410 - Расходы на бумагу - Высокопористая SKS НР</v>
          </cell>
        </row>
        <row r="32">
          <cell r="I32" t="str">
            <v>202010420 - Расходы на бумагу - Высокопористая SKЕ НР</v>
          </cell>
        </row>
        <row r="33">
          <cell r="I33" t="str">
            <v>202010510 - Расходы на бумагу - Ламинированная SKS PE</v>
          </cell>
        </row>
        <row r="34">
          <cell r="I34" t="str">
            <v>202010520 - Расходы на бумагу - Ламинированная SKI PE</v>
          </cell>
        </row>
        <row r="35">
          <cell r="I35" t="str">
            <v>202010600 - Расходы на бумагу - Мешочная коричневая - Прочая</v>
          </cell>
        </row>
        <row r="36">
          <cell r="I36" t="str">
            <v>202020000 - Расходы на мешочную бумагу - белая</v>
          </cell>
        </row>
        <row r="37">
          <cell r="I37" t="str">
            <v>202030000 - Расходы на мешочную бумагу - отходы возвратные</v>
          </cell>
        </row>
        <row r="38">
          <cell r="I38" t="str">
            <v>202040000 - Расходы на мешочную бумагу - Unclassified</v>
          </cell>
        </row>
        <row r="39">
          <cell r="I39" t="str">
            <v>203010000 - Расходы на целлюлозу небеленую</v>
          </cell>
        </row>
        <row r="40">
          <cell r="I40" t="str">
            <v>203020000 - Расходы на целлюлозу беленую</v>
          </cell>
        </row>
        <row r="41">
          <cell r="I41" t="str">
            <v>203030000 - Расходы на целлюлозу - Unclassified</v>
          </cell>
        </row>
        <row r="42">
          <cell r="I42" t="str">
            <v>204010100 - Себестоимость - ЦБП - Сырое талловое масло</v>
          </cell>
        </row>
        <row r="43">
          <cell r="I43" t="str">
            <v xml:space="preserve">204010200 - Себестоимость - ЦБП - Крахмал </v>
          </cell>
        </row>
        <row r="44">
          <cell r="I44" t="str">
            <v>204010300 - Себестоимость - ЦБП - Сода каустическая</v>
          </cell>
        </row>
        <row r="45">
          <cell r="I45" t="str">
            <v>204010400 - Себестоимость - ЦБП - Сода кальцинированная</v>
          </cell>
        </row>
        <row r="46">
          <cell r="I46" t="str">
            <v>204010500 - Себестоимость - ЦБП - Глинозем</v>
          </cell>
        </row>
        <row r="47">
          <cell r="I47" t="str">
            <v>204010600 - Себестоимость - ЦБП - Аммиак</v>
          </cell>
        </row>
        <row r="48">
          <cell r="I48" t="str">
            <v>204010700 - Себестоимость - ЦБП - Сера техническая</v>
          </cell>
        </row>
        <row r="49">
          <cell r="I49" t="str">
            <v>204010800 - Себестоимость - ЦБП - Макулатура</v>
          </cell>
        </row>
        <row r="50">
          <cell r="I50" t="str">
            <v>204010900 - Себестоимость - ЦБП - Бумага для упаковки</v>
          </cell>
        </row>
        <row r="51">
          <cell r="I51" t="str">
            <v>204011000 - Себестоимость - ЦБП - Клей</v>
          </cell>
        </row>
        <row r="52">
          <cell r="I52" t="str">
            <v>204011100 - Себестоимость - ЦБП - Полиэтилен</v>
          </cell>
        </row>
        <row r="53">
          <cell r="I53" t="str">
            <v>204011200 - Себестоимость - ЦБП - Прочие основные материалы и химикаты</v>
          </cell>
        </row>
        <row r="54">
          <cell r="I54" t="str">
            <v>204020100 - Себестоимость - Мешки - Краска для нанесения печати на мешки</v>
          </cell>
        </row>
        <row r="55">
          <cell r="I55" t="str">
            <v>204020200 - Себестоимость - Мешки - Клей</v>
          </cell>
        </row>
        <row r="56">
          <cell r="I56" t="str">
            <v>204020300 - Себестоимость - Мешки - ПЭ пленка</v>
          </cell>
        </row>
        <row r="57">
          <cell r="I57" t="str">
            <v>204020400 - Себестоимость - Мешки - Прочие основные материалы и химикаты</v>
          </cell>
        </row>
        <row r="58">
          <cell r="I58" t="str">
            <v>204030000 - Расходы на основные материалы и химикаты - Лесозаготовка</v>
          </cell>
        </row>
        <row r="59">
          <cell r="I59" t="str">
            <v>204040100 - Себестоимость - Деревообработка - Антисептики</v>
          </cell>
        </row>
        <row r="60">
          <cell r="I60" t="str">
            <v>204040200 - Себестоимость - Деревообработка - Прочие основные материалы и химикаты</v>
          </cell>
        </row>
        <row r="61">
          <cell r="I61" t="str">
            <v>204050100 - Себестоимость - КДК - Клей</v>
          </cell>
        </row>
        <row r="62">
          <cell r="I62" t="str">
            <v>204050200 - Себестоимость - КДК - Отвердители</v>
          </cell>
        </row>
        <row r="63">
          <cell r="I63" t="str">
            <v>204050300 - Себестоимость - КДК - Покупные полуфабрикаты</v>
          </cell>
        </row>
        <row r="64">
          <cell r="I64" t="str">
            <v>204050400 - Себестоимость - КДК - Прочие основные материалы и химикаты</v>
          </cell>
        </row>
        <row r="65">
          <cell r="I65" t="str">
            <v>204060100 - Себестоимость - Фанера - Бумага, пропитанная фенольными смолами</v>
          </cell>
        </row>
        <row r="66">
          <cell r="I66" t="str">
            <v>204060200 - Себестоимость - Фанера - Смола фенольная</v>
          </cell>
        </row>
        <row r="67">
          <cell r="I67" t="str">
            <v>204060300 - Себестоимость - Фанера - Шпон</v>
          </cell>
        </row>
        <row r="68">
          <cell r="I68" t="str">
            <v>204060400 - Себестоимость - Фанера - Прочие основные материалы и химикаты</v>
          </cell>
        </row>
        <row r="69">
          <cell r="I69" t="str">
            <v>204070100 - Себестоимость - ЛДСП - Пленка для ЛДСП</v>
          </cell>
        </row>
        <row r="70">
          <cell r="I70" t="str">
            <v>204070200 - Себестоимость - ЛДСП - Аммоний</v>
          </cell>
        </row>
        <row r="71">
          <cell r="I71" t="str">
            <v>204070300 - Себестоимость - ЛДСП - Бумага</v>
          </cell>
        </row>
        <row r="72">
          <cell r="I72" t="str">
            <v>204070400 - Себестоимость - ЛДСП - Смола карбамидная</v>
          </cell>
        </row>
        <row r="73">
          <cell r="I73" t="str">
            <v>204070500 - Себестоимость - ЛДСП - КФК</v>
          </cell>
        </row>
        <row r="74">
          <cell r="I74" t="str">
            <v>204070600 - Себестоимость - ЛДСП - Карбамид</v>
          </cell>
        </row>
        <row r="75">
          <cell r="I75" t="str">
            <v>204070700 - Себестоимость - ЛДСП - Меламин</v>
          </cell>
        </row>
        <row r="76">
          <cell r="I76" t="str">
            <v>204070800 - Себестоимость - ЛДСП - Парафин</v>
          </cell>
        </row>
        <row r="77">
          <cell r="I77" t="str">
            <v>204070900 - Себестоимость - ЛДСП - Формалин</v>
          </cell>
        </row>
        <row r="78">
          <cell r="I78" t="str">
            <v>204071000 - Себестоимость - ЛДСП - Прочие основные материалы и химикаты</v>
          </cell>
        </row>
        <row r="79">
          <cell r="I79" t="str">
            <v>204080100 - Себестоимость - ДВП - Смола карбамидная</v>
          </cell>
        </row>
        <row r="80">
          <cell r="I80" t="str">
            <v>204080200 - Себестоимость - ДВП - Прочие основные материалы и химикаты</v>
          </cell>
        </row>
        <row r="81">
          <cell r="I81" t="str">
            <v>204090000 - Расходы на основные материалы и химикаты - Unclassified</v>
          </cell>
        </row>
        <row r="82">
          <cell r="I82" t="str">
            <v>205010000 - Расходы на электроэнергию - производственные</v>
          </cell>
        </row>
        <row r="83">
          <cell r="I83" t="str">
            <v>205020000 - Расходы на электроэнергию - непроизводственные</v>
          </cell>
        </row>
        <row r="84">
          <cell r="I84" t="str">
            <v>206010100 - Расходы на топливо и тепловую энергию - производственные - Мазут</v>
          </cell>
        </row>
        <row r="85">
          <cell r="I85" t="str">
            <v>206010200 - Расходы на топливо и тепловую энергию - производственные - Топливная древесина</v>
          </cell>
        </row>
        <row r="86">
          <cell r="I86" t="str">
            <v>206010300 - Расходы на топливо и тепловую энергию - производственные - Газ</v>
          </cell>
        </row>
        <row r="87">
          <cell r="I87" t="str">
            <v>206010400 - Расходы на топливо и тепловую энергию - производственные - КДО</v>
          </cell>
        </row>
        <row r="88">
          <cell r="I88" t="str">
            <v>206010500 - Расходы на топливо и тепловую энергию - производственные - Пар</v>
          </cell>
        </row>
        <row r="89">
          <cell r="I89" t="str">
            <v>206010600 - Расходы на топливо и тепловую энергию - производственные - Пек</v>
          </cell>
        </row>
        <row r="90">
          <cell r="I90" t="str">
            <v>206010700 - Расходы на топливо и тепловую энергию - производственные - Уголь</v>
          </cell>
        </row>
        <row r="91">
          <cell r="I91" t="str">
            <v>206010800 - Расходы на топливо и тепловую энергию - производственные - Прочие</v>
          </cell>
        </row>
        <row r="92">
          <cell r="I92" t="str">
            <v>206011000 - Расходы на топливо и тепловую энергию - производственные - Unclassified</v>
          </cell>
        </row>
        <row r="93">
          <cell r="I93" t="str">
            <v>206020100 - Расходы на топливо и тепловую энергию - непроизводственные - Мазут</v>
          </cell>
        </row>
        <row r="94">
          <cell r="I94" t="str">
            <v>206020200 - Расходы на топливо и тепловую энергию - непроизводственные - Топливная древесина</v>
          </cell>
        </row>
        <row r="95">
          <cell r="I95" t="str">
            <v>206020300 - Расходы на топливо и тепловую энергию - непроизводственные - Газ</v>
          </cell>
        </row>
        <row r="96">
          <cell r="I96" t="str">
            <v>206020400 - Расходы на топливо и тепловую энергию - непроизводственные - КДО</v>
          </cell>
        </row>
        <row r="97">
          <cell r="I97" t="str">
            <v>206020500 - Расходы на топливо и тепловую энергию - непроизводственные - Пар</v>
          </cell>
        </row>
        <row r="98">
          <cell r="I98" t="str">
            <v>206020600 - Расходы на топливо и тепловую энергию - непроизводственные - Пек</v>
          </cell>
        </row>
        <row r="99">
          <cell r="I99" t="str">
            <v>206020700 - Расходы на топливо и тепловую энергию - непроизводственные - Уголь</v>
          </cell>
        </row>
        <row r="100">
          <cell r="I100" t="str">
            <v>206020800 - Расходы на топливо и тепловую энергию - непроизводственные - Прочие</v>
          </cell>
        </row>
        <row r="101">
          <cell r="I101" t="str">
            <v>206021000 - Расходы на топливо и тепловую энергию - непроизводственные - Unclassified</v>
          </cell>
        </row>
        <row r="102">
          <cell r="I102" t="str">
            <v>207010100 - Расходы на ГСМ - производственные - Дизельное топливо</v>
          </cell>
        </row>
        <row r="103">
          <cell r="I103" t="str">
            <v>207010200 - Расходы на ГСМ - производственные - Бензин</v>
          </cell>
        </row>
        <row r="104">
          <cell r="I104" t="str">
            <v>207010300 - Расходы на ГСМ - производственные - Масла и смазки</v>
          </cell>
        </row>
        <row r="105">
          <cell r="I105" t="str">
            <v xml:space="preserve">207010400 - Расходы на ГСМ - производственные - Прочее </v>
          </cell>
        </row>
        <row r="106">
          <cell r="I106" t="str">
            <v>207010500 - Расходы на ГСМ - производственные - Unclassified</v>
          </cell>
        </row>
        <row r="107">
          <cell r="I107" t="str">
            <v>207020100 - Расходы на ГСМ - непроизводственные - Дизельное топливо</v>
          </cell>
        </row>
        <row r="108">
          <cell r="I108" t="str">
            <v>207020200 - Расходы на ГСМ - непроизводственные - Бензин</v>
          </cell>
        </row>
        <row r="109">
          <cell r="I109" t="str">
            <v>207020300 - Расходы на ГСМ - непроизводственные - Масла и смазки</v>
          </cell>
        </row>
        <row r="110">
          <cell r="I110" t="str">
            <v xml:space="preserve">207020400 - Расходы на ГСМ - непроизводственные - Прочее </v>
          </cell>
        </row>
        <row r="111">
          <cell r="I111" t="str">
            <v>207020600 - Расходы на ГСМ - непроизводственные - Unclassified</v>
          </cell>
        </row>
        <row r="112">
          <cell r="I112" t="str">
            <v>208010000 - Расходы на материалы для упаковки - Гофрокартон</v>
          </cell>
        </row>
        <row r="113">
          <cell r="I113" t="str">
            <v xml:space="preserve">208020000 - Расходы на материалы для упаковки - Бумага (в т.ч. ламинированная) </v>
          </cell>
        </row>
        <row r="114">
          <cell r="I114" t="str">
            <v>208030000 - Расходы на материалы для упаковки - Листы стальные</v>
          </cell>
        </row>
        <row r="115">
          <cell r="I115" t="str">
            <v>208040000 - Расходы на материалы для упаковки - Пленка</v>
          </cell>
        </row>
        <row r="116">
          <cell r="I116" t="str">
            <v>208050000 - Расходы на материалы для упаковки - Лента упаковочная (металл.)</v>
          </cell>
        </row>
        <row r="117">
          <cell r="I117" t="str">
            <v>208060000 - Расходы на материалы для упаковки - Лента упаковочная (пластик)</v>
          </cell>
        </row>
        <row r="118">
          <cell r="I118" t="str">
            <v>208070000 - Расходы на материалы для упаковки - Поддоны</v>
          </cell>
        </row>
        <row r="119">
          <cell r="I119" t="str">
            <v>208080000 - Расходы на материалы для упаковки - ДВП</v>
          </cell>
        </row>
        <row r="120">
          <cell r="I120" t="str">
            <v>208090000 - Расходы на материалы для упаковки - Фанера</v>
          </cell>
        </row>
        <row r="121">
          <cell r="I121" t="str">
            <v>208100000 - Расходы на материалы для упаковки - Прочие</v>
          </cell>
        </row>
        <row r="122">
          <cell r="I122" t="str">
            <v>208120000 - Расходы на материалы для упаковки - Unclassified</v>
          </cell>
        </row>
        <row r="123">
          <cell r="I123" t="str">
            <v>209010000 - Расходы на услуги по заготовке</v>
          </cell>
        </row>
        <row r="124">
          <cell r="I124" t="str">
            <v>209020000 - Расходы на услуги по вывозке</v>
          </cell>
        </row>
        <row r="125">
          <cell r="I125" t="str">
            <v>210101000 - Себестоимость товаров для перепродажи - Мешки индустриальные</v>
          </cell>
        </row>
        <row r="126">
          <cell r="I126" t="str">
            <v>210102000 - Себестоимость товаров для перепродажи - Потребительская упаковка</v>
          </cell>
        </row>
        <row r="127">
          <cell r="I127" t="str">
            <v>210200000 - Себестоимость товаров для перепродажи - Фанера</v>
          </cell>
        </row>
        <row r="128">
          <cell r="I128" t="str">
            <v>210300000 - Себестоимость товаров для перепродажи - Плиты</v>
          </cell>
        </row>
        <row r="129">
          <cell r="I129" t="str">
            <v>210400000 - Себестоимость товаров для перепродажи - Пиломатериалы</v>
          </cell>
        </row>
        <row r="130">
          <cell r="I130" t="str">
            <v>210501000 - Себестоимость товаров для перепродажи - Пиловочник</v>
          </cell>
        </row>
        <row r="131">
          <cell r="I131" t="str">
            <v>210502000 - Себестоимость товаров для перепродажи - Балансы хвойные</v>
          </cell>
        </row>
        <row r="132">
          <cell r="I132" t="str">
            <v>210503000 - Себестоимость товаров для перепродажи - Балансы лиственные</v>
          </cell>
        </row>
        <row r="133">
          <cell r="I133" t="str">
            <v>210504000 - Себестоимость товаров для перепродажи - Фанкряж</v>
          </cell>
        </row>
        <row r="134">
          <cell r="I134" t="str">
            <v>210505000 - Себестоимость товаров для перепродажи - Спичкряж</v>
          </cell>
        </row>
        <row r="135">
          <cell r="I135" t="str">
            <v>210506000 - Себестоимость товаров для перепродажи - Техсырье</v>
          </cell>
        </row>
        <row r="136">
          <cell r="I136" t="str">
            <v>210507000 - Себестоимость товаров для перепродажи - Топливная древесина</v>
          </cell>
        </row>
        <row r="137">
          <cell r="I137" t="str">
            <v>210508000 - Себестоимость товаров для перепродажи - Дрова</v>
          </cell>
        </row>
        <row r="138">
          <cell r="I138" t="str">
            <v>210600000 - Себестоимость товаров для перепродажи - Лесохимия</v>
          </cell>
        </row>
        <row r="139">
          <cell r="I139" t="str">
            <v>210700000 - Себестоимость товаров для перепродажи - Теплоэнергия</v>
          </cell>
        </row>
        <row r="140">
          <cell r="I140" t="str">
            <v>210800000 - Себестоимость товаров для перепродажи - Прочее</v>
          </cell>
        </row>
        <row r="141">
          <cell r="I141" t="str">
            <v>210900000 - Себестоимость товаров для перепродажи - Unclassified</v>
          </cell>
        </row>
        <row r="142">
          <cell r="I142" t="str">
            <v>211000000 - Расходы на услуги по строительству домов</v>
          </cell>
        </row>
        <row r="143">
          <cell r="I143" t="str">
            <v xml:space="preserve">212010000 - Расходы на подготовку сырья </v>
          </cell>
        </row>
        <row r="144">
          <cell r="I144" t="str">
            <v>212020000 - Расходы на сортировку, укладку, подвозку готовой продукции</v>
          </cell>
        </row>
        <row r="145">
          <cell r="I145" t="str">
            <v>212030000 - Расходы на доставку тепловой энергии</v>
          </cell>
        </row>
        <row r="146">
          <cell r="I146" t="str">
            <v>212050000 - Прочая себестоимоисть - Unclassified</v>
          </cell>
        </row>
        <row r="147">
          <cell r="I147" t="str">
            <v>213000000 - Распределение себестоимости на коммерческие и административно-хозяйственные расходы</v>
          </cell>
        </row>
        <row r="148">
          <cell r="I148" t="str">
            <v>214000000 - Изменение остатков готовой продукции, НЗП, товаров в пути в части себестоимости</v>
          </cell>
        </row>
        <row r="149">
          <cell r="I149" t="str">
            <v>215000000 - Расходы на аренду ОС производственного назначения</v>
          </cell>
        </row>
        <row r="150">
          <cell r="I150" t="str">
            <v>216010000 - Расходы на лесфонд - расходы на аренду лесфонда</v>
          </cell>
        </row>
        <row r="151">
          <cell r="I151" t="str">
            <v>216020100 - Материалы - расходы на лесфонд - расходы на лесовосстановление</v>
          </cell>
        </row>
        <row r="152">
          <cell r="I152" t="str">
            <v>216020200 - Прочие расходы - расходы на лесфонд - расходы на лесовосстановление</v>
          </cell>
        </row>
        <row r="153">
          <cell r="I153" t="str">
            <v>216030100 - Материалы - расходы на лесфонд - расходы на лесохозяйственные работы</v>
          </cell>
        </row>
        <row r="154">
          <cell r="I154" t="str">
            <v>216030200 - Прочие расходы - расходы на лесфонд - расходы на лесохозяйственные работы</v>
          </cell>
        </row>
        <row r="155">
          <cell r="I155" t="str">
            <v>216040000 - Расходы на лесфонд - расходы на отводы</v>
          </cell>
        </row>
        <row r="156">
          <cell r="I156" t="str">
            <v>216050000 - Расходы на лесфонд - расходы на разработку проектной документации</v>
          </cell>
        </row>
        <row r="157">
          <cell r="I157" t="str">
            <v>216060000 - Расходы на лесфонд - сертификация FSC</v>
          </cell>
        </row>
        <row r="158">
          <cell r="I158" t="str">
            <v>216070000 - Расходы на лесфонд - прочее</v>
          </cell>
        </row>
        <row r="159">
          <cell r="I159" t="str">
            <v>217010110 - Ремонтные работы - Лесозаготовительная техника - капитальные ремонты</v>
          </cell>
        </row>
        <row r="160">
          <cell r="I160" t="str">
            <v>217010120 - Ремонтные работы - Лесозаготовительная техника - текущие ремонты</v>
          </cell>
        </row>
        <row r="161">
          <cell r="I161" t="str">
            <v>217010210 - Ремонтные работы - Лесовозная техника - капитальные ремонты</v>
          </cell>
        </row>
        <row r="162">
          <cell r="I162" t="str">
            <v>217010220 - Ремонтные работы - Лесовозная техника - текущие ремонты</v>
          </cell>
        </row>
        <row r="163">
          <cell r="I163" t="str">
            <v>217010310 - Ремонтные работы - Основное технологическое оборудование - капитальные ремонты</v>
          </cell>
        </row>
        <row r="164">
          <cell r="I164" t="str">
            <v>217010320 - Ремонтные работы - Основное технологическое оборудование - текущие ремонты</v>
          </cell>
        </row>
        <row r="165">
          <cell r="I165" t="str">
            <v>217010410 - Ремонтные работы - Прочее оборудование - капитальные ремонты</v>
          </cell>
        </row>
        <row r="166">
          <cell r="I166" t="str">
            <v>217010420 - Ремонтные работы - Прочее оборудование - текущие ремонты</v>
          </cell>
        </row>
        <row r="167">
          <cell r="I167" t="str">
            <v>217010510 - Ремонтные работы - Дорожная техника - капитальные ремонты</v>
          </cell>
        </row>
        <row r="168">
          <cell r="I168" t="str">
            <v>217010520 - Ремонтные работы - Дорожная техника - текущие ремонты</v>
          </cell>
        </row>
        <row r="169">
          <cell r="I169" t="str">
            <v>217010610 - Ремонтные работы - Прочие транспортные средства - капитальные ремонты</v>
          </cell>
        </row>
        <row r="170">
          <cell r="I170" t="str">
            <v>217010620 - Ремонтные работы - Прочие транспортные средства - текущие ремонты</v>
          </cell>
        </row>
        <row r="171">
          <cell r="I171" t="str">
            <v>217010700 - Расходы на ремонтные работы - Unclassified</v>
          </cell>
        </row>
        <row r="172">
          <cell r="I172" t="str">
            <v>217020110 - Лесозаготовительная техника - капитальные ремонты - материалы и запчасти</v>
          </cell>
        </row>
        <row r="173">
          <cell r="I173" t="str">
            <v>217020120 - Лесозаготовительная техника - текущие ремонты - материалы и запчасти</v>
          </cell>
        </row>
        <row r="174">
          <cell r="I174" t="str">
            <v>217020210 - Лесовозная техника - капитальные ремонты - материалы и запчасти</v>
          </cell>
        </row>
        <row r="175">
          <cell r="I175" t="str">
            <v>217020220 - Лесовозная техника - текущие ремонты - материалы и запчасти</v>
          </cell>
        </row>
        <row r="176">
          <cell r="I176" t="str">
            <v>217020310 - Основное технологическое оборудование - капитальные ремонты - материалы и запчасти</v>
          </cell>
        </row>
        <row r="177">
          <cell r="I177" t="str">
            <v>217020320 - Основное технологическое оборудование - текущие ремонты - материалы и запчасти</v>
          </cell>
        </row>
        <row r="178">
          <cell r="I178" t="str">
            <v>217020410 - Прочее оборудование - капитальные ремонты - материалы и запчасти</v>
          </cell>
        </row>
        <row r="179">
          <cell r="I179" t="str">
            <v>217020420 - Прочее оборудование - текущие ремонты - материалы и запчасти</v>
          </cell>
        </row>
        <row r="180">
          <cell r="I180" t="str">
            <v>217020510 - Дорожная техника - капитальные ремонты - материалы и запчасти</v>
          </cell>
        </row>
        <row r="181">
          <cell r="I181" t="str">
            <v>217020520 - Дорожная техника - текущие ремонты - материалы и запчасти</v>
          </cell>
        </row>
        <row r="182">
          <cell r="I182" t="str">
            <v>217020610 - Прочие транспортные средства - капитальные ремонты - материалы и запчасти</v>
          </cell>
        </row>
        <row r="183">
          <cell r="I183" t="str">
            <v>217020620 - Прочие транспортные средства - текущие ремонты - материалы и запчасти</v>
          </cell>
        </row>
        <row r="184">
          <cell r="I184" t="str">
            <v>217020700 - Расходы на материалы и запчасти для ремонтов - Unclassified</v>
          </cell>
        </row>
        <row r="185">
          <cell r="I185" t="str">
            <v>217030100 - Прочие расходы на ремонты - Лесозаготовительная техника</v>
          </cell>
        </row>
        <row r="186">
          <cell r="I186" t="str">
            <v>217030200 - Прочие расходы на ремонты - Лесовозная техника</v>
          </cell>
        </row>
        <row r="187">
          <cell r="I187" t="str">
            <v>217030300 - Прочие расходы на ремонты - Основное технологическое оборудование</v>
          </cell>
        </row>
        <row r="188">
          <cell r="I188" t="str">
            <v>217030400 - Прочие расходы на ремонты - Прочее оборудование</v>
          </cell>
        </row>
        <row r="189">
          <cell r="I189" t="str">
            <v>217030500 - Прочие расходы на ремонты - Дорожная техника</v>
          </cell>
        </row>
        <row r="190">
          <cell r="I190" t="str">
            <v>217030600 - Прочие расходы на ремонты - Прочие транспортные средства</v>
          </cell>
        </row>
        <row r="191">
          <cell r="I191" t="str">
            <v>218000000 - Расходы на содержание основных средств (ТО, наладка, поверка, диагностика, экспертиза и т.п.)</v>
          </cell>
        </row>
        <row r="192">
          <cell r="I192" t="str">
            <v>219010000 - Расходы на одежду бум.машин</v>
          </cell>
        </row>
        <row r="193">
          <cell r="I193" t="str">
            <v>219020000 - Расходы на одежду прочих машин</v>
          </cell>
        </row>
        <row r="194">
          <cell r="I194" t="str">
            <v>219030000 - Расходы на режущий инструмент</v>
          </cell>
        </row>
        <row r="195">
          <cell r="I195" t="str">
            <v>220010000 - Расходы на услуги по строительству зимних дорог</v>
          </cell>
        </row>
        <row r="196">
          <cell r="I196" t="str">
            <v>220020000 - Расходы на песчано-гравийную смесь</v>
          </cell>
        </row>
        <row r="197">
          <cell r="I197" t="str">
            <v>220030000 - Расходы на прочие материалы на строительство и содержание дорог</v>
          </cell>
        </row>
        <row r="198">
          <cell r="I198" t="str">
            <v>220040000 - Расходы на услуги по содержанию лесовозных дорог</v>
          </cell>
        </row>
        <row r="199">
          <cell r="I199" t="str">
            <v>220050000 - Расходы по строительству дорог ВГО (всесезонные дороги)</v>
          </cell>
        </row>
        <row r="200">
          <cell r="I200" t="str">
            <v>221010000 - Расходы на вспомогательные материалы и запчасти</v>
          </cell>
        </row>
        <row r="201">
          <cell r="I201" t="str">
            <v>221020000 - Расходны на списание малоценных ОС</v>
          </cell>
        </row>
        <row r="202">
          <cell r="I202" t="str">
            <v>222000000 - Расходы на сертификацию продукции</v>
          </cell>
        </row>
        <row r="203">
          <cell r="I203" t="str">
            <v>223010100 - Расходы на комиссионные брокерам (дилерам)</v>
          </cell>
        </row>
        <row r="204">
          <cell r="I204" t="str">
            <v>223010200 - Расходы на прочие комиссионные и агентские вознаграждения</v>
          </cell>
        </row>
        <row r="205">
          <cell r="I205" t="str">
            <v>223020000 - Расходы на экспортные пошлины</v>
          </cell>
        </row>
        <row r="206">
          <cell r="I206" t="str">
            <v>223030000 - Расходы на услуги по таможенному и прочему оформлению продаж (в т.ч. паспорта сделок, сертификация)</v>
          </cell>
        </row>
        <row r="207">
          <cell r="I207" t="str">
            <v>223040111 - Расходы на доставку ГП - Основная продукция -  Водный фрахт</v>
          </cell>
        </row>
        <row r="208">
          <cell r="I208" t="str">
            <v>223040112 - Расходы на доставку ГП - Основная продукция -  Ж/д тариф</v>
          </cell>
        </row>
        <row r="209">
          <cell r="I209" t="str">
            <v>223040113 - Расходы на доставку ГП - Основная продукция -  Автотранспорт</v>
          </cell>
        </row>
        <row r="210">
          <cell r="I210" t="str">
            <v xml:space="preserve">223040114 - Расходы на доставку ГП - Основная продукция -  Расходы на транспортно-экспедиторские услуги </v>
          </cell>
        </row>
        <row r="211">
          <cell r="I211" t="str">
            <v>223040121 - Расходы на доставку ГП - Товары для перепродажи - Водный фрахт</v>
          </cell>
        </row>
        <row r="212">
          <cell r="I212" t="str">
            <v>223040122 - Расходы на доставку ГП - Товары для перепродажи - Ж/д тариф</v>
          </cell>
        </row>
        <row r="213">
          <cell r="I213" t="str">
            <v>223040123 - Расходы на доставку ГП - Товары для перепродажи - Автотранспорт</v>
          </cell>
        </row>
        <row r="214">
          <cell r="I214" t="str">
            <v>223040124 - Расходы на доставку ГП - Товары для перепродажи -  Расходы на транспортно-экспедиторские услуги</v>
          </cell>
        </row>
        <row r="215">
          <cell r="I215" t="str">
            <v>223040131 - Расходы на доставку ГП - Прочая реализация - Водный фрахт</v>
          </cell>
        </row>
        <row r="216">
          <cell r="I216" t="str">
            <v>223040132 - Расходы на доставку ГП - Прочая реализация - Ж/д тариф</v>
          </cell>
        </row>
        <row r="217">
          <cell r="I217" t="str">
            <v>223040133 - Расходы на доставку ГП - Прочая реализация - Автотранспорт</v>
          </cell>
        </row>
        <row r="218">
          <cell r="I218" t="str">
            <v>223040134 - Расходы на доставку ГП - Прочая реализация -  Расходы на транспортно-экспедиторские услуги</v>
          </cell>
        </row>
        <row r="219">
          <cell r="I219" t="str">
            <v>223040211 - Расходы по производству реквизита</v>
          </cell>
        </row>
        <row r="220">
          <cell r="I220" t="str">
            <v xml:space="preserve">223040212 - Услуги по погрузке - разгрузке </v>
          </cell>
        </row>
        <row r="221">
          <cell r="I221" t="str">
            <v>223040213 - Материал для отгрузки</v>
          </cell>
        </row>
        <row r="222">
          <cell r="I222" t="str">
            <v>223040220 - Расходы на погрузо-разгрузочные работы - Прочее</v>
          </cell>
        </row>
        <row r="223">
          <cell r="I223" t="str">
            <v>223040300 - Расходы на услуги по содержанию и управлению складами ГП</v>
          </cell>
        </row>
        <row r="224">
          <cell r="I224" t="str">
            <v>223040410 - Расходы на подачу/уборку вагонов</v>
          </cell>
        </row>
        <row r="225">
          <cell r="I225" t="str">
            <v>223040420 - Расходы на аренду ж/д вагонов</v>
          </cell>
        </row>
        <row r="226">
          <cell r="I226" t="str">
            <v>223040430 - Расходы на пользование подъездным путем перевозчика</v>
          </cell>
        </row>
        <row r="227">
          <cell r="I227" t="str">
            <v>223040440 - Расходы на ремонтные работы, тех.обслуживание  железнодорожных путей</v>
          </cell>
        </row>
        <row r="228">
          <cell r="I228" t="str">
            <v>223040450 - Расходы на обслуживание водного терминала</v>
          </cell>
        </row>
        <row r="229">
          <cell r="I229" t="str">
            <v>223040460 - Расходы на прочие услуги по использованию ж/д инфраструктуры и водного терминала</v>
          </cell>
        </row>
        <row r="230">
          <cell r="I230" t="str">
            <v>223040500 - Расходы на логистику - Unclassified</v>
          </cell>
        </row>
        <row r="231">
          <cell r="I231" t="str">
            <v xml:space="preserve">223050100 - Расходы на маркетинговые исследования </v>
          </cell>
        </row>
        <row r="232">
          <cell r="I232" t="str">
            <v>223050200 - Расходы на рекламу</v>
          </cell>
        </row>
        <row r="233">
          <cell r="I233" t="str">
            <v>223050300 - Расходы на полиграфию</v>
          </cell>
        </row>
        <row r="234">
          <cell r="I234" t="str">
            <v>223050400 - Расходы на выставки и экспозиции</v>
          </cell>
        </row>
        <row r="235">
          <cell r="I235" t="str">
            <v>223050500 - Прочие маркетинговые расходы</v>
          </cell>
        </row>
        <row r="236">
          <cell r="I236" t="str">
            <v>223060000 - Перенос части себестоимости на коммерческие расходы</v>
          </cell>
        </row>
        <row r="237">
          <cell r="I237" t="str">
            <v>223070000 - Прочие коммерческие расходы</v>
          </cell>
        </row>
        <row r="238">
          <cell r="I238" t="str">
            <v>224010000 - Прочие транспортные услуги - Доставка и перемещение ТМЦ</v>
          </cell>
        </row>
        <row r="239">
          <cell r="I239" t="str">
            <v xml:space="preserve">224020000 - Прочие транспортные услуги - Доставка техники </v>
          </cell>
        </row>
        <row r="240">
          <cell r="I240" t="str">
            <v>224030000 - Прочие транспортные услуги - Доставка рабочих на рабочие места</v>
          </cell>
        </row>
        <row r="241">
          <cell r="I241" t="str">
            <v>224040000 - Прочие транспортные услуги - Прочие транспортные услуги</v>
          </cell>
        </row>
        <row r="242">
          <cell r="I242" t="str">
            <v>225010000 - Расходы на брендированную сувенирную и подарочную продукцию</v>
          </cell>
        </row>
        <row r="243">
          <cell r="I243" t="str">
            <v>225020000 - Расходы на небрендированную сувенирную и подарочную продукцию</v>
          </cell>
        </row>
        <row r="244">
          <cell r="I244" t="str">
            <v>225030000 - Расходы на размещение PR материалов (статьи, сюжеты и т.д.) в СМИ</v>
          </cell>
        </row>
        <row r="245">
          <cell r="I245" t="str">
            <v>225040000 - Расходы на спонсорство спорта, культуры, искусства и социальной сферы</v>
          </cell>
        </row>
        <row r="246">
          <cell r="I246" t="str">
            <v>225050000 - Расходы на поддержку и развитие бренда</v>
          </cell>
        </row>
        <row r="247">
          <cell r="I247" t="str">
            <v>225060000 - Расходы на создание PR контента</v>
          </cell>
        </row>
        <row r="248">
          <cell r="I248" t="str">
            <v>225070000 - Расходы на абонементы PR агентств</v>
          </cell>
        </row>
        <row r="249">
          <cell r="I249" t="str">
            <v>225080000 - Расходы на организацию PR мероприятий</v>
          </cell>
        </row>
        <row r="250">
          <cell r="I250" t="str">
            <v>225090000 - Расходы на издание и публикация годового отчета и др. корпоративных материалов (POSM)</v>
          </cell>
        </row>
        <row r="251">
          <cell r="I251" t="str">
            <v>225100000 - Расходы на проведение исследований и мониторингов (PR)</v>
          </cell>
        </row>
        <row r="252">
          <cell r="I252" t="str">
            <v>225110000 - Расходы на получение рейтингов</v>
          </cell>
        </row>
        <row r="253">
          <cell r="I253" t="str">
            <v>225120000 - Прочие расходы на PR</v>
          </cell>
        </row>
        <row r="254">
          <cell r="I254" t="str">
            <v>226010100 - Расходы на оплату труда - Осн. производство</v>
          </cell>
        </row>
        <row r="255">
          <cell r="I255" t="str">
            <v>226010200 - Расходы на оплату труда - Вспомогательное производство</v>
          </cell>
        </row>
        <row r="256">
          <cell r="I256" t="str">
            <v>226010300 - Расходы на оплату труда - Коммерческий персонал</v>
          </cell>
        </row>
        <row r="257">
          <cell r="I257" t="str">
            <v>226010400 - Расходы на оплату труда - Маркетинговый персонал</v>
          </cell>
        </row>
        <row r="258">
          <cell r="I258" t="str">
            <v>226010500 - Расходы на оплату труда - Административный персонал</v>
          </cell>
        </row>
        <row r="259">
          <cell r="I259" t="str">
            <v>226010600 - Расходы на оплату труда - Общепроизводственный персонал</v>
          </cell>
        </row>
        <row r="260">
          <cell r="I260" t="str">
            <v>226020100 - Расходы на премии - Осн. производство</v>
          </cell>
        </row>
        <row r="261">
          <cell r="I261" t="str">
            <v>226020200 - Расходы на премии - Вспомогательное производство</v>
          </cell>
        </row>
        <row r="262">
          <cell r="I262" t="str">
            <v>226020300 - Расходы на премии - Коммерческий персонал</v>
          </cell>
        </row>
        <row r="263">
          <cell r="I263" t="str">
            <v>226020400 - Расходы на премии - Маркетинговый персонал</v>
          </cell>
        </row>
        <row r="264">
          <cell r="I264" t="str">
            <v>226020500 - Расходы на премии - Административный персонал</v>
          </cell>
        </row>
        <row r="265">
          <cell r="I265" t="str">
            <v>226020700 - Расходы на премии - Общепроизводственный персонал</v>
          </cell>
        </row>
        <row r="266">
          <cell r="I266" t="str">
            <v>226030000 - Расходы на внештатных сотрудников</v>
          </cell>
        </row>
        <row r="267">
          <cell r="I267" t="str">
            <v>226040100 - Расходы на страховые отчисления с ФОТ - Основное производство</v>
          </cell>
        </row>
        <row r="268">
          <cell r="I268" t="str">
            <v>226040200 - Расходы на страховые отчисления с ФОТ - Вспомогательное производство</v>
          </cell>
        </row>
        <row r="269">
          <cell r="I269" t="str">
            <v>226040300 - Расходы на страховые отчисления с ФОТ - Коммерческий персонал</v>
          </cell>
        </row>
        <row r="270">
          <cell r="I270" t="str">
            <v>226040400 - Расходы на страховые отчисления с ФОТ - Маркетинговый персонал</v>
          </cell>
        </row>
        <row r="271">
          <cell r="I271" t="str">
            <v>226040500 - Расходы на страховые отчисления с ФОТ - Административный персонал</v>
          </cell>
        </row>
        <row r="272">
          <cell r="I272" t="str">
            <v>226040900 - Расходы на страховые отчисления с ФОТ - Общепроизводственный персонал</v>
          </cell>
        </row>
        <row r="273">
          <cell r="I273" t="str">
            <v>227010000 - Расходы на ДМС</v>
          </cell>
        </row>
        <row r="274">
          <cell r="I274" t="str">
            <v>227020000 - Расходы на компенсации персоналу</v>
          </cell>
        </row>
        <row r="275">
          <cell r="I275" t="str">
            <v>227030000 - Расходы на найм</v>
          </cell>
        </row>
        <row r="276">
          <cell r="I276" t="str">
            <v>227040000 - Расходы на обучение</v>
          </cell>
        </row>
        <row r="277">
          <cell r="I277" t="str">
            <v>227050000 - Расходы на выплаты по сокращениям</v>
          </cell>
        </row>
        <row r="278">
          <cell r="I278" t="str">
            <v>227060100 - Расходы на внутренние корпоративные мероприятия - День корпорации (АФК "Система")</v>
          </cell>
        </row>
        <row r="279">
          <cell r="I279" t="str">
            <v>227060200 - Расходы на внутренние корпоративные мероприятия - День Леса</v>
          </cell>
        </row>
        <row r="280">
          <cell r="I280" t="str">
            <v>227060300 - Расходы на внутренние корпоративные мероприятия - Новый год</v>
          </cell>
        </row>
        <row r="281">
          <cell r="I281" t="str">
            <v>227060400 - Расходы на внутренние корпоративные мероприятия - субботники</v>
          </cell>
        </row>
        <row r="282">
          <cell r="I282" t="str">
            <v>227060500 - Расходы на внутренние корпоративные мероприятия - прочие</v>
          </cell>
        </row>
        <row r="283">
          <cell r="I283" t="str">
            <v>227060600 - Расходы на внутренние корпоративные мероприятия - Unclassified</v>
          </cell>
        </row>
        <row r="284">
          <cell r="I284" t="str">
            <v>227070100 - Расходы на внутренние спортивные мероприятия - взнос в Межрегиональный фонд содействия развитию спорта (на соревнования в АФК "Система")</v>
          </cell>
        </row>
        <row r="285">
          <cell r="I285" t="str">
            <v>227070200 - Расходы на внутренние спортивные мероприятия - спартакиада на предприятии</v>
          </cell>
        </row>
        <row r="286">
          <cell r="I286" t="str">
            <v>227070300 - Расходы на внутренние спортивные мероприятия - спартакиада АФК "Система"</v>
          </cell>
        </row>
        <row r="287">
          <cell r="I287" t="str">
            <v>227070400 - Расходы на внутренние спортивные мероприятия - спортивные праздники цехов и предприятия</v>
          </cell>
        </row>
        <row r="288">
          <cell r="I288" t="str">
            <v>227070500 - Расходы на внутренние спортивные мероприятия - прочие</v>
          </cell>
        </row>
        <row r="289">
          <cell r="I289" t="str">
            <v>227070600 - Расходы на внутренние спортивные мероприятия - Unclassified</v>
          </cell>
        </row>
        <row r="290">
          <cell r="I290" t="str">
            <v>227080000 - Прочие расходы на персонал - прочие</v>
          </cell>
        </row>
        <row r="291">
          <cell r="I291" t="str">
            <v>228010100 - Расходы на спецодежду</v>
          </cell>
        </row>
        <row r="292">
          <cell r="I292" t="str">
            <v>228010200 - Расходы на аптечки</v>
          </cell>
        </row>
        <row r="293">
          <cell r="I293" t="str">
            <v>228010300 - Расходы на специальную оценку рабочих мест</v>
          </cell>
        </row>
        <row r="294">
          <cell r="I294" t="str">
            <v>228010400 - Расходы на стандартизацию и сертификацию в области охраны труда</v>
          </cell>
        </row>
        <row r="295">
          <cell r="I295" t="str">
            <v>228010500 - Расходы на проведение медицинских осмотров</v>
          </cell>
        </row>
        <row r="296">
          <cell r="I296" t="str">
            <v>228010600 - Расходы на мыло и другие смывающие и обезвреживающие средства</v>
          </cell>
        </row>
        <row r="297">
          <cell r="I297" t="str">
            <v>228010700 - Расходы на питьевую воду</v>
          </cell>
        </row>
        <row r="298">
          <cell r="I298" t="str">
            <v>228010800 - Прочие расходы на охрану труда</v>
          </cell>
        </row>
        <row r="299">
          <cell r="I299" t="str">
            <v>228020100 - Расходы на вывозку, размещение и утилизацию отходов</v>
          </cell>
        </row>
        <row r="300">
          <cell r="I300" t="str">
            <v>228020200 - Расходы на рекультивацию территорий</v>
          </cell>
        </row>
        <row r="301">
          <cell r="I301" t="str">
            <v>228020300 - Расходы на мониторинг санитарно-защитной зоны</v>
          </cell>
        </row>
        <row r="302">
          <cell r="I302" t="str">
            <v>228020400 - Расходы на плату за негативное воздействие на окружающую среду</v>
          </cell>
        </row>
        <row r="303">
          <cell r="I303" t="str">
            <v>228020500 - Расходы на стандартизацию и сертификацию в области природоохранных мероприятий</v>
          </cell>
        </row>
        <row r="304">
          <cell r="I304" t="str">
            <v>228020600 - Расходы на разработку проектов выбросов в окружающую среду и образование размещения отходов</v>
          </cell>
        </row>
        <row r="305">
          <cell r="I305" t="str">
            <v>228020700 - Прочие расходы на экологию</v>
          </cell>
        </row>
        <row r="306">
          <cell r="I306" t="str">
            <v>228030000 - Расходы на аудит ДЗО в области ОТ, ПБ и Э</v>
          </cell>
        </row>
        <row r="307">
          <cell r="I307" t="str">
            <v xml:space="preserve">228040000 - Расходы на проведение деловых игр по управлению ОТ, ПБ и Э
</v>
          </cell>
        </row>
        <row r="308">
          <cell r="I308" t="str">
            <v>228050000 - Прочие расходы на промышленную безопасность</v>
          </cell>
        </row>
        <row r="309">
          <cell r="I309" t="str">
            <v>229010000 - Расходы на аренду земли</v>
          </cell>
        </row>
        <row r="310">
          <cell r="I310" t="str">
            <v>229020100 - Расходы на аренду помещений - админ. офисы</v>
          </cell>
        </row>
        <row r="311">
          <cell r="I311" t="str">
            <v>229020200 - Расходы на аренду помещений - производственные</v>
          </cell>
        </row>
        <row r="312">
          <cell r="I312" t="str">
            <v>229020300 - Расходы на аренду помещений - склады</v>
          </cell>
        </row>
        <row r="313">
          <cell r="I313" t="str">
            <v>229020400 - Расходы на аренду помещений - офисы продаж</v>
          </cell>
        </row>
        <row r="314">
          <cell r="I314" t="str">
            <v>229020500 - Расходы на аренду помещений - гаражи</v>
          </cell>
        </row>
        <row r="315">
          <cell r="I315" t="str">
            <v>229990000 - Расходы на аренду - прочие</v>
          </cell>
        </row>
        <row r="316">
          <cell r="I316" t="str">
            <v>230010100 - Расходы на коммунальные услуги - админ. офисы</v>
          </cell>
        </row>
        <row r="317">
          <cell r="I317" t="str">
            <v>230010200 - Расходы на коммунальные услуги - производственные помещения</v>
          </cell>
        </row>
        <row r="318">
          <cell r="I318" t="str">
            <v>230010300 - Расходы на коммунальные услуги - склады</v>
          </cell>
        </row>
        <row r="319">
          <cell r="I319" t="str">
            <v>230010400 - Расходы на коммунальные услуги - офисы продаж</v>
          </cell>
        </row>
        <row r="320">
          <cell r="I320" t="str">
            <v>230010500 - Расходы на коммунальные услуги - гаражи</v>
          </cell>
        </row>
        <row r="321">
          <cell r="I321" t="str">
            <v>230020100 - Расходы на ремонт и обслуживание - админ. офисы</v>
          </cell>
        </row>
        <row r="322">
          <cell r="I322" t="str">
            <v>230020200 - Расходы на ремонт и обслуживание - производственные помещения</v>
          </cell>
        </row>
        <row r="323">
          <cell r="I323" t="str">
            <v>230020300 - Расходы на ремонт и обслуживание - склады</v>
          </cell>
        </row>
        <row r="324">
          <cell r="I324" t="str">
            <v>230020400 - Расходы на ремонт и обслуживание - офисы продаж</v>
          </cell>
        </row>
        <row r="325">
          <cell r="I325" t="str">
            <v>230020500 - Расходы на ремонт и обслуживание - гаражи</v>
          </cell>
        </row>
        <row r="326">
          <cell r="I326" t="str">
            <v>230030100 - Расходы на содержание помещений - админ. офисы</v>
          </cell>
        </row>
        <row r="327">
          <cell r="I327" t="str">
            <v>230030200 - Расходы на содержание помещений - производственные помещения</v>
          </cell>
        </row>
        <row r="328">
          <cell r="I328" t="str">
            <v>230030300 - Расходы на содержание помещений - склады</v>
          </cell>
        </row>
        <row r="329">
          <cell r="I329" t="str">
            <v>230030400 - Расходы на содержание помещений - офисы продаж</v>
          </cell>
        </row>
        <row r="330">
          <cell r="I330" t="str">
            <v>230030500 - Расходы на содержание помещений - гаражи</v>
          </cell>
        </row>
        <row r="331">
          <cell r="I331" t="str">
            <v>230040100 - Расходы на ТО кондиционеров - админ. офисы</v>
          </cell>
        </row>
        <row r="332">
          <cell r="I332" t="str">
            <v>230040200 - Расходы на ТО кондиционеров - производственные помещения</v>
          </cell>
        </row>
        <row r="333">
          <cell r="I333" t="str">
            <v>230040300 - Расходы на ТО кондиционеров - склады</v>
          </cell>
        </row>
        <row r="334">
          <cell r="I334" t="str">
            <v>230040400 - Расходы на ТО кондиционеров - офисы продаж</v>
          </cell>
        </row>
        <row r="335">
          <cell r="I335" t="str">
            <v>230040500 - Расходы на ТО кондиционеров - гаражи</v>
          </cell>
        </row>
        <row r="336">
          <cell r="I336" t="str">
            <v>230050100 - Расходы на эксплуатацию инженерных систем, в т.ч. ОПС - админ. офисы</v>
          </cell>
        </row>
        <row r="337">
          <cell r="I337" t="str">
            <v>230050200 - Расходы на эксплуатацию инженерных систем, в т.ч. ОПС - производственные помещения</v>
          </cell>
        </row>
        <row r="338">
          <cell r="I338" t="str">
            <v>230050300 - Расходы на эксплуатацию инженерных систем, в т.ч. ОПС - склады</v>
          </cell>
        </row>
        <row r="339">
          <cell r="I339" t="str">
            <v>230050400 - Расходы на эксплуатацию инженерных систем, в т.ч. ОПС - офисы продаж</v>
          </cell>
        </row>
        <row r="340">
          <cell r="I340" t="str">
            <v>230060100 - Расходы на аренду автотранспорта</v>
          </cell>
        </row>
        <row r="341">
          <cell r="I341" t="str">
            <v>230060200 - Расходы на ремонт и ТО автотранспорта</v>
          </cell>
        </row>
        <row r="342">
          <cell r="I342" t="str">
            <v>230060300 - Расходы на запчасти для автотранспорта</v>
          </cell>
        </row>
        <row r="343">
          <cell r="I343" t="str">
            <v>230060400 - Расходы на парковку и мойку автомобилей</v>
          </cell>
        </row>
        <row r="344">
          <cell r="I344" t="str">
            <v>230060500 - Расходы на автотранспорт - прочие</v>
          </cell>
        </row>
        <row r="345">
          <cell r="I345" t="str">
            <v>230070100 - Расходы на почтовые отправления</v>
          </cell>
        </row>
        <row r="346">
          <cell r="I346" t="str">
            <v>230070200 - Расходы на курьерские услуги</v>
          </cell>
        </row>
        <row r="347">
          <cell r="I347" t="str">
            <v>230070300 - Расходы на почтовые и курьерские услуги - Unclassified</v>
          </cell>
        </row>
        <row r="348">
          <cell r="I348" t="str">
            <v>230080100 - Расходы на услуги мобильной связи</v>
          </cell>
        </row>
        <row r="349">
          <cell r="I349" t="str">
            <v>230080200 - Расходы на услуги фиксированной связи</v>
          </cell>
        </row>
        <row r="350">
          <cell r="I350" t="str">
            <v>230080400 - Расходы на услуги связи - Unclassified</v>
          </cell>
        </row>
        <row r="351">
          <cell r="I351" t="str">
            <v>230990100 - Расходы на расходные материалы на хозяйственные нужды</v>
          </cell>
        </row>
        <row r="352">
          <cell r="I352" t="str">
            <v>230990200 - Расходы на канцелярские товары</v>
          </cell>
        </row>
        <row r="353">
          <cell r="I353" t="str">
            <v>230990300 - Расходы на офисные расходные материалы и МБП</v>
          </cell>
        </row>
        <row r="354">
          <cell r="I354" t="str">
            <v>230990400 - Расходы на питание сотрудников офиса (чай/кофе/вода и т.д.)</v>
          </cell>
        </row>
        <row r="355">
          <cell r="I355" t="str">
            <v xml:space="preserve">230990500 - Расходы на цифровые и печатные издания (периодика, подписка, и т.п.) </v>
          </cell>
        </row>
        <row r="356">
          <cell r="I356" t="str">
            <v>230990600 - Расходы на полиграфическую продукцию для внутренних нужд</v>
          </cell>
        </row>
        <row r="357">
          <cell r="I357" t="str">
            <v>230990700 - Расходы на корпоративные издания</v>
          </cell>
        </row>
        <row r="358">
          <cell r="I358" t="str">
            <v>230990800 - Расходы на информационно-справочные услуги</v>
          </cell>
        </row>
        <row r="359">
          <cell r="I359" t="str">
            <v>230990900 - Расходы на нормативную документацию и БД</v>
          </cell>
        </row>
        <row r="360">
          <cell r="I360" t="str">
            <v>230991000 - Расходы на специальную и профессиональную литературу</v>
          </cell>
        </row>
        <row r="361">
          <cell r="I361" t="str">
            <v>230991100 - Расходы на оформление виз, приглашений и ОЗП</v>
          </cell>
        </row>
        <row r="362">
          <cell r="I362" t="str">
            <v>230991200 - Расходы на проведение конференций и семинаров (внутренних)</v>
          </cell>
        </row>
        <row r="363">
          <cell r="I363" t="str">
            <v>230991300 - Расходы на участие в конференциях и семинарах (внешних)</v>
          </cell>
        </row>
        <row r="364">
          <cell r="I364" t="str">
            <v>230991400 - Расходы на проведение СД, ОСА, стратегических сессий</v>
          </cell>
        </row>
        <row r="365">
          <cell r="I365" t="str">
            <v>230999900 - Прочие административные расходы</v>
          </cell>
        </row>
        <row r="366">
          <cell r="I366" t="str">
            <v>231010000 - Расходы на охрану объектов</v>
          </cell>
        </row>
        <row r="367">
          <cell r="I367" t="str">
            <v>231020000 - Расходы на проверку безопасности принимаемых сотрудников</v>
          </cell>
        </row>
        <row r="368">
          <cell r="I368" t="str">
            <v>231030000 - Расходы на ремонт и обслуживание систем безопасности</v>
          </cell>
        </row>
        <row r="369">
          <cell r="I369" t="str">
            <v>231040000 - Расходы на ремонт и обслуживание систем дистанционного мониторинга объектов</v>
          </cell>
        </row>
        <row r="370">
          <cell r="I370" t="str">
            <v>231050000 - Расходные материалы для производства пропусков</v>
          </cell>
        </row>
        <row r="371">
          <cell r="I371" t="str">
            <v>231060000 - Расходы на прочие услуги сторонних организаций по безопасности</v>
          </cell>
        </row>
        <row r="372">
          <cell r="I372" t="str">
            <v>231070000 - Расходы на абонентскую плату за оборудование и программное обеспечение - безопасность</v>
          </cell>
        </row>
        <row r="373">
          <cell r="I373" t="str">
            <v>231080000 - Расходы на услуги по защите от промышленного шпионажа</v>
          </cell>
        </row>
        <row r="374">
          <cell r="I374" t="str">
            <v>231090000 - Расходы на лицензии - безопасность</v>
          </cell>
        </row>
        <row r="375">
          <cell r="I375" t="str">
            <v>231990000 - Прочие расходы на безопасность</v>
          </cell>
        </row>
        <row r="376">
          <cell r="I376" t="str">
            <v>232010110 - Командировочные расходы, не связанные с обучением - Билеты на проезд</v>
          </cell>
        </row>
        <row r="377">
          <cell r="I377" t="str">
            <v xml:space="preserve">232010120 - Командировочные расходы, не связанные с обучением - Прочие расходы на билеты (бронь, агентское вознаграждение, и т.п) </v>
          </cell>
        </row>
        <row r="378">
          <cell r="I378" t="str">
            <v xml:space="preserve">232010130 - Командировочные расходы, не связанные с обучением - Возврат билетов (штраф и т.п.) </v>
          </cell>
        </row>
        <row r="379">
          <cell r="I379" t="str">
            <v>232010140 - Командировочные расходы, не связанные с обучением - ГСМ при использовании личного автотранспорта</v>
          </cell>
        </row>
        <row r="380">
          <cell r="I380" t="str">
            <v>232010150 - Командировочные расходы, не связанные с обучением - Расходы на такси</v>
          </cell>
        </row>
        <row r="381">
          <cell r="I381" t="str">
            <v xml:space="preserve">232010160 - Командировочные расходы, не связанные с обучением - Прочие расходы на транспорт (кроме такси) </v>
          </cell>
        </row>
        <row r="382">
          <cell r="I382" t="str">
            <v>232010200 - Командировочные расходы, не связанные с обучением - Проживание</v>
          </cell>
        </row>
        <row r="383">
          <cell r="I383" t="str">
            <v>232010300 - Командировочные расходы, не связанные с обучением - Суточные</v>
          </cell>
        </row>
        <row r="384">
          <cell r="I384" t="str">
            <v>232010400 - Командировочные расходы, не связанные с обучением - Прочие</v>
          </cell>
        </row>
        <row r="385">
          <cell r="I385" t="str">
            <v>232020110 - Командировочные расходы, связанные с обучением - Билеты на проезд</v>
          </cell>
        </row>
        <row r="386">
          <cell r="I386" t="str">
            <v xml:space="preserve">232020120 - Командировочные расходы, связанные с обучением - Прочие расходы на билеты (бронь, агентское вознаграждение, и т.п) </v>
          </cell>
        </row>
        <row r="387">
          <cell r="I387" t="str">
            <v xml:space="preserve">232020130 - Командировочные расходы, связанные с обучением - Возврат билетов (штраф и т.п.) </v>
          </cell>
        </row>
        <row r="388">
          <cell r="I388" t="str">
            <v>232020140 - Командировочные расходы, связанные с обучением - ГСМ при использовании личного автотранспорта</v>
          </cell>
        </row>
        <row r="389">
          <cell r="I389" t="str">
            <v>232020150 - Командировочные расходы, связанные с обучением - Расходы на такси</v>
          </cell>
        </row>
        <row r="390">
          <cell r="I390" t="str">
            <v xml:space="preserve">232020160 - Командировочные расходы, связанные с обучением - Прочие расходы на транспорт (кроме такси) </v>
          </cell>
        </row>
        <row r="391">
          <cell r="I391" t="str">
            <v>232020200 - Командировочные расходы, связанные с обучением - Проживание</v>
          </cell>
        </row>
        <row r="392">
          <cell r="I392" t="str">
            <v>232020300 - Командировочные расходы, связанные с обучением - Суточные</v>
          </cell>
        </row>
        <row r="393">
          <cell r="I393" t="str">
            <v>232020400 - Командировочные расходы, связанные с обучением - Прочие</v>
          </cell>
        </row>
        <row r="394">
          <cell r="I394" t="str">
            <v>232030000 - Командировочные расходы  - Unclassified</v>
          </cell>
        </row>
        <row r="395">
          <cell r="I395" t="str">
            <v>233000000 - Представительские расходы</v>
          </cell>
        </row>
        <row r="396">
          <cell r="I396" t="str">
            <v>234010000 - Расходы на страхование зданий и сооружений</v>
          </cell>
        </row>
        <row r="397">
          <cell r="I397" t="str">
            <v>234020000 - Расходы на страхование оборудования</v>
          </cell>
        </row>
        <row r="398">
          <cell r="I398" t="str">
            <v>234030100 - Расходы на ОСАГО</v>
          </cell>
        </row>
        <row r="399">
          <cell r="I399" t="str">
            <v>234030200 - Расходы на страхование автотранспорта - Ущерб</v>
          </cell>
        </row>
        <row r="400">
          <cell r="I400" t="str">
            <v>234040000 - Расходы на страхование - Прочие</v>
          </cell>
        </row>
        <row r="401">
          <cell r="I401" t="str">
            <v>235010100 - Консультационные услуги в рамках M&amp;A проектов (due diligence, оценка и т.д.)</v>
          </cell>
        </row>
        <row r="402">
          <cell r="I402" t="str">
            <v>235010200 - Консультационные услуги в рамках подготовки и актуализации стратегии</v>
          </cell>
        </row>
        <row r="403">
          <cell r="I403" t="str">
            <v>235010300 - Консультационные услуги в рамках продажи активов</v>
          </cell>
        </row>
        <row r="404">
          <cell r="I404" t="str">
            <v>235010400 - Консультационные услуги - прочие</v>
          </cell>
        </row>
        <row r="405">
          <cell r="I405" t="str">
            <v>235020100 - Расходы на государственные пошлины и сборы</v>
          </cell>
        </row>
        <row r="406">
          <cell r="I406" t="str">
            <v xml:space="preserve">235020200 - Расходы на юридические услуги </v>
          </cell>
        </row>
        <row r="407">
          <cell r="I407" t="str">
            <v>235020300 - Расходы на нотариальные услуги</v>
          </cell>
        </row>
        <row r="408">
          <cell r="I408" t="str">
            <v>235020400 - Расходы на услуги по переводу</v>
          </cell>
        </row>
        <row r="409">
          <cell r="I409" t="str">
            <v>235020500 - Расходы на услуги регистратора</v>
          </cell>
        </row>
        <row r="410">
          <cell r="I410" t="str">
            <v>235020600 - Расходы на услуги депозитария</v>
          </cell>
        </row>
        <row r="411">
          <cell r="I411" t="str">
            <v>235020700 - Прочие юридические расходы</v>
          </cell>
        </row>
        <row r="412">
          <cell r="I412" t="str">
            <v>235030000 - Расходы на аудит</v>
          </cell>
        </row>
        <row r="413">
          <cell r="I413" t="str">
            <v>236000000 - Расходы КСО и благотворительность</v>
          </cell>
        </row>
        <row r="414">
          <cell r="I414" t="str">
            <v>237010000 - Расходы на взносы в отраслевые и многоотраслевые объединения федерального значения ТПП РФ, РСПП, СЛЛР</v>
          </cell>
        </row>
        <row r="415">
          <cell r="I415" t="str">
            <v>237020000 - Расходы на взносы в отраслевые и профсоюзные организации</v>
          </cell>
        </row>
        <row r="416">
          <cell r="I416" t="str">
            <v>237030000 - Расходы на взносы в международные ассоциации производителей лесобумажной продукции</v>
          </cell>
        </row>
        <row r="417">
          <cell r="I417" t="str">
            <v>237040000 - Расходы на взносы в международные организации экологической направленности</v>
          </cell>
        </row>
        <row r="418">
          <cell r="I418" t="str">
            <v>237050000 - Прочие расходы на GR</v>
          </cell>
        </row>
        <row r="419">
          <cell r="I419" t="str">
            <v>238010100 - Расходы на поддержку и сопровождение ERP</v>
          </cell>
        </row>
        <row r="420">
          <cell r="I420" t="str">
            <v>238010200 - Расходы на поддержку и сопровождение бизнес-систем (кроме ERP)</v>
          </cell>
        </row>
        <row r="421">
          <cell r="I421" t="str">
            <v>238010300 - Расходы на поддержку и сопровождение пользовательского ПО</v>
          </cell>
        </row>
        <row r="422">
          <cell r="I422" t="str">
            <v>238010400 - Расходы на поддержку и сопровождение общего инфраструктурного ПО</v>
          </cell>
        </row>
        <row r="423">
          <cell r="I423" t="str">
            <v>238010500 - Лицензии на ПО</v>
          </cell>
        </row>
        <row r="424">
          <cell r="I424" t="str">
            <v>238020100 - Расходы на техническую поддержку элементов сети</v>
          </cell>
        </row>
        <row r="425">
          <cell r="I425" t="str">
            <v>238020200 - Расходы на техническую поддержку элементов серверного оборудования</v>
          </cell>
        </row>
        <row r="426">
          <cell r="I426" t="str">
            <v>238030000 - Расходы на расходные материалы и запчасти для оргтехники ИТ</v>
          </cell>
        </row>
        <row r="427">
          <cell r="I427" t="str">
            <v>238040000 - Расходы на Интернет</v>
          </cell>
        </row>
        <row r="428">
          <cell r="I428" t="str">
            <v>238990000 - Прочие расходы ИТ</v>
          </cell>
        </row>
        <row r="429">
          <cell r="I429" t="str">
            <v>239010100 - Расходы на услуги по управлению</v>
          </cell>
        </row>
        <row r="430">
          <cell r="I430" t="str">
            <v>239010200 - Расходы на услуги по лесоуправлению</v>
          </cell>
        </row>
        <row r="431">
          <cell r="I431" t="str">
            <v>239020000 - Расходы на услуги по управлению биржами</v>
          </cell>
        </row>
        <row r="432">
          <cell r="I432" t="str">
            <v>239030000 - Расходы на услуги по содержанию складов ТМЦ</v>
          </cell>
        </row>
        <row r="433">
          <cell r="I433" t="str">
            <v>239040000 - Расходы на прочие услуги сторонних организаций</v>
          </cell>
        </row>
        <row r="434">
          <cell r="I434" t="str">
            <v>240100000 - Резерв под обесценение торговой и прочей дебиторской задолженности</v>
          </cell>
        </row>
        <row r="435">
          <cell r="I435" t="str">
            <v>240200000 - Резерв под обесценение авансов</v>
          </cell>
        </row>
        <row r="436">
          <cell r="I436" t="str">
            <v>241000000 - Уценка и списание ОС, НМА</v>
          </cell>
        </row>
        <row r="437">
          <cell r="I437" t="str">
            <v>242000000 - Уценка и списание материальных запасов (ТМЦ)</v>
          </cell>
        </row>
        <row r="438">
          <cell r="I438" t="str">
            <v>243010000 - Результат от реализации НМА</v>
          </cell>
        </row>
        <row r="439">
          <cell r="I439" t="str">
            <v>243020000 - Результат от реализации земли</v>
          </cell>
        </row>
        <row r="440">
          <cell r="I440" t="str">
            <v>243030000 - Результат от реализации зданий, помещений, сооружений</v>
          </cell>
        </row>
        <row r="441">
          <cell r="I441" t="str">
            <v>243040000 - Результат от реализации прочих ОС (оборудование, машины, автомобили, проч.)</v>
          </cell>
        </row>
        <row r="442">
          <cell r="I442" t="str">
            <v>244010000 - Результат от реализации материальных запасов - Запчасти</v>
          </cell>
        </row>
        <row r="443">
          <cell r="I443" t="str">
            <v>244020000 - Результат от реализации материальных запасов - ГСМ</v>
          </cell>
        </row>
        <row r="444">
          <cell r="I444" t="str">
            <v>244030100 - Результат от реализации материальных запасов - КДО из производства</v>
          </cell>
        </row>
        <row r="445">
          <cell r="I445" t="str">
            <v>244030200 - Результат от реализации материальных запасов - КДО с полигона</v>
          </cell>
        </row>
        <row r="446">
          <cell r="I446" t="str">
            <v>244030300 - Результат от реализации материальных запасов - КДО доставка</v>
          </cell>
        </row>
        <row r="447">
          <cell r="I447" t="str">
            <v>244030400 - Результат от реализации материальных запасов - КДО - Unclassified</v>
          </cell>
        </row>
        <row r="448">
          <cell r="I448" t="str">
            <v>244040000 - Результат от реализации материальных запасов - Макулатура</v>
          </cell>
        </row>
        <row r="449">
          <cell r="I449" t="str">
            <v>244050000 - Результат от реализации прочих материальных запасов (ТМЦ)</v>
          </cell>
        </row>
        <row r="450">
          <cell r="I450" t="str">
            <v>245010000 - Расходы на транспортный налог</v>
          </cell>
        </row>
        <row r="451">
          <cell r="I451" t="str">
            <v>245020000 - Расходы на налог на имущество</v>
          </cell>
        </row>
        <row r="452">
          <cell r="I452" t="str">
            <v>245030000 - Расходы на пользование водными объектами</v>
          </cell>
        </row>
        <row r="453">
          <cell r="I453" t="str">
            <v>245040000 - Расходы на невозмещенный НДС</v>
          </cell>
        </row>
        <row r="454">
          <cell r="I454" t="str">
            <v>245050000 - Расходы на земельный налог</v>
          </cell>
        </row>
        <row r="455">
          <cell r="I455" t="str">
            <v>245060000 - Расходы на ЕНВД</v>
          </cell>
        </row>
        <row r="456">
          <cell r="I456" t="str">
            <v>245070000 - Расходы на НДПИ</v>
          </cell>
        </row>
        <row r="457">
          <cell r="I457" t="str">
            <v>245080000 - Расходы на пользование недрами</v>
          </cell>
        </row>
        <row r="458">
          <cell r="I458" t="str">
            <v>245090000 - Расходы на прочие налоги</v>
          </cell>
        </row>
        <row r="459">
          <cell r="I459" t="str">
            <v>246000000 - Прибыль/убытки прошлых лет, выявленные в текущем периоде</v>
          </cell>
        </row>
        <row r="460">
          <cell r="I460" t="str">
            <v>247010100 - Расходы на банковские гарантии</v>
          </cell>
        </row>
        <row r="461">
          <cell r="I461" t="str">
            <v>247010200 - Расходы на аккредитивы</v>
          </cell>
        </row>
        <row r="462">
          <cell r="I462" t="str">
            <v>247010300 - Расходы на комиссии и прочие услуги банков</v>
          </cell>
        </row>
        <row r="463">
          <cell r="I463" t="str">
            <v>247010400 - Расходы на комиссии по кредитам</v>
          </cell>
        </row>
        <row r="464">
          <cell r="I464" t="str">
            <v>247020000 - Расходы на пенсионные программы</v>
          </cell>
        </row>
        <row r="465">
          <cell r="I465" t="str">
            <v>247030100 - Расходы на штрафы, пени, неустойки за лесфонд</v>
          </cell>
        </row>
        <row r="466">
          <cell r="I466" t="str">
            <v>247030200 - Расходы на штрафы, пени, неустойки за неисполнение договорных обязательств</v>
          </cell>
        </row>
        <row r="467">
          <cell r="I467" t="str">
            <v>247030300 - Расходы на штрафы, пени, неустойки по налогам, кроме налога на прибыль</v>
          </cell>
        </row>
        <row r="468">
          <cell r="I468" t="str">
            <v>247030400 - Расходы на штрафы, пени, неустойки - прочие</v>
          </cell>
        </row>
        <row r="469">
          <cell r="I469" t="str">
            <v>247990000 - Прочие общие расходы - прочие</v>
          </cell>
        </row>
        <row r="470">
          <cell r="I470" t="str">
            <v>249000000 - Перенос части себестоимости на административно-хозяйственные расходы</v>
          </cell>
        </row>
        <row r="471">
          <cell r="I471" t="str">
            <v>251000000 - Корректировка себестоимости ГП на расходы по строительству всесезонных лесовозных дорог и сырью в переработку (+)</v>
          </cell>
        </row>
        <row r="472">
          <cell r="I472" t="str">
            <v>301010000 - Амортизация - производственная - ОС</v>
          </cell>
        </row>
        <row r="473">
          <cell r="I473" t="str">
            <v>301020000 - Амортизация - производственная - НМА</v>
          </cell>
        </row>
        <row r="474">
          <cell r="I474" t="str">
            <v>302010000 - Амортизация - коммерческие расходы - ОС</v>
          </cell>
        </row>
        <row r="475">
          <cell r="I475" t="str">
            <v>302020000 - Амортизация - коммерческие расходы - НМА</v>
          </cell>
        </row>
        <row r="476">
          <cell r="I476" t="str">
            <v>303010000 - Амортизация - административные расходы - ОС</v>
          </cell>
        </row>
        <row r="477">
          <cell r="I477" t="str">
            <v>303020000 - Амортизация - административные расходы - НМА</v>
          </cell>
        </row>
        <row r="478">
          <cell r="I478" t="str">
            <v>304010000 - Амортизация - прочие операционные расходы - ОС</v>
          </cell>
        </row>
        <row r="479">
          <cell r="I479" t="str">
            <v>304020000 - Амортизация - прочие операционные расходы - НМА</v>
          </cell>
        </row>
        <row r="480">
          <cell r="I480" t="str">
            <v>305000000 - Изменение остатков готовой продукции, НЗП, товаров в пути в части амортизации</v>
          </cell>
        </row>
        <row r="481">
          <cell r="I481" t="str">
            <v>401020110 - Процентные расходы перед МТС-Банком</v>
          </cell>
        </row>
        <row r="482">
          <cell r="I482" t="str">
            <v>401020120 - Процентные расходы по кредитам прочих банков</v>
          </cell>
        </row>
        <row r="483">
          <cell r="I483" t="str">
            <v>401020200 - Расходы на проценты - займы</v>
          </cell>
        </row>
        <row r="484">
          <cell r="I484" t="str">
            <v>401020300 - Расходы на проценты - векселя выданные</v>
          </cell>
        </row>
        <row r="485">
          <cell r="I485" t="str">
            <v>401020500 - Процентный расход по обязательствам по аренде (IFRS 16)</v>
          </cell>
        </row>
        <row r="486">
          <cell r="I486" t="str">
            <v>402010000 - Расходы на финансовую аренду (лизинг)</v>
          </cell>
        </row>
        <row r="487">
          <cell r="I487" t="str">
            <v>403010000 - Результат переоценки операционной дебиторской задолженности (без авансов)</v>
          </cell>
        </row>
        <row r="488">
          <cell r="I488" t="str">
            <v>403020000 - Результат переоценки операционной кредиторской задолженности (без авансов)</v>
          </cell>
        </row>
        <row r="489">
          <cell r="I489" t="str">
            <v>403030000 - Реализованные курсовые разницы по операционной деятельности</v>
          </cell>
        </row>
        <row r="490">
          <cell r="I490" t="str">
            <v>403040000 - Переоценка прочей ДЗ/КЗ (без авансов по инвестиционной деятельности)</v>
          </cell>
        </row>
        <row r="491">
          <cell r="I491" t="str">
            <v>403050000 - Переоценка и реализованные разницы по кредитам, займам, финансовым вложениям</v>
          </cell>
        </row>
        <row r="492">
          <cell r="I492" t="str">
            <v>405000000 - Прибыль/(Убыток) от переоценки финансовых вложений</v>
          </cell>
        </row>
        <row r="493">
          <cell r="I493" t="str">
            <v>406000000 - Прибыль/(Убыток) от реализации ценных бумаг</v>
          </cell>
        </row>
        <row r="494">
          <cell r="I494" t="str">
            <v>407010000 - Прибыль от списания кредиторской задолженности</v>
          </cell>
        </row>
        <row r="495">
          <cell r="I495" t="str">
            <v>407020000 - Возмещение процентов (из бюджета и т.п.)</v>
          </cell>
        </row>
        <row r="496">
          <cell r="I496" t="str">
            <v xml:space="preserve">408010000 - Расходы на штрафные санкции по кредитам </v>
          </cell>
        </row>
        <row r="497">
          <cell r="I497" t="str">
            <v>408020000 - Расходы на привлечение кредитов</v>
          </cell>
        </row>
        <row r="498">
          <cell r="I498" t="str">
            <v>408040000 - Расходы на обесценение гудвила</v>
          </cell>
        </row>
        <row r="499">
          <cell r="I499" t="str">
            <v>408030000 - Прочие неоперационные расходы</v>
          </cell>
        </row>
        <row r="500">
          <cell r="I500" t="str">
            <v>409000000 - Эффект от выбытия дочерних компаний</v>
          </cell>
        </row>
        <row r="501">
          <cell r="I501" t="str">
            <v>410000000 - Эффект от изменения учетной политики</v>
          </cell>
        </row>
        <row r="502">
          <cell r="I502" t="str">
            <v>501010000 - Расход по текущему налогу на прибыль - федеральный бюджет</v>
          </cell>
        </row>
        <row r="503">
          <cell r="I503" t="str">
            <v>501020000 - Расход по текущему налогу на прибыль - бюджет субъекта РФ</v>
          </cell>
        </row>
        <row r="504">
          <cell r="I504" t="str">
            <v>505000000 - Отложенные налоговые активы - начисленный резерв</v>
          </cell>
        </row>
        <row r="505">
          <cell r="I505" t="str">
            <v>503000000 - Штрафы, пени по налогу на прибыль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rutube.ru/video/f9baecd30c156172975b69da2d61bf85/" TargetMode="External"/><Relationship Id="rId1" Type="http://schemas.openxmlformats.org/officeDocument/2006/relationships/hyperlink" Target="https://docs.yandex.ru/docs/view?url=ya-disk-public%3A%2F%2FxTg0apu5bh%2B5lvucBqEzNDkOhy2PiDnAmGaLBDG7qE6ZEaBwADL4QBOAAXo0QE1Xq%2FJ6bpmRyOJonT3VoXnDag%3D%3D&amp;name=UGC_Company_presentation_retail.pdf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N38"/>
  <sheetViews>
    <sheetView tabSelected="1" topLeftCell="A10" zoomScaleNormal="100" zoomScaleSheetLayoutView="100" workbookViewId="0">
      <selection activeCell="A23" sqref="A23"/>
    </sheetView>
  </sheetViews>
  <sheetFormatPr defaultColWidth="9.1328125" defaultRowHeight="13.5" x14ac:dyDescent="0.45"/>
  <cols>
    <col min="1" max="14" width="9.1328125" style="60"/>
    <col min="15" max="16384" width="9.1328125" style="61"/>
  </cols>
  <sheetData>
    <row r="16" spans="1:14" s="63" customFormat="1" ht="15.75" x14ac:dyDescent="0.5">
      <c r="A16" s="141" t="s">
        <v>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s="63" customFormat="1" ht="15.75" x14ac:dyDescent="0.5">
      <c r="A17" s="74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s="63" customFormat="1" ht="15.75" x14ac:dyDescent="0.5">
      <c r="A18" s="142" t="s">
        <v>123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s="63" customFormat="1" ht="15.75" x14ac:dyDescent="0.5">
      <c r="A19" s="142" t="s">
        <v>72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s="63" customFormat="1" ht="15.75" x14ac:dyDescent="0.5">
      <c r="A20" s="142" t="s">
        <v>130</v>
      </c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s="63" customFormat="1" ht="15.75" x14ac:dyDescent="0.5">
      <c r="A21" s="142" t="s">
        <v>9</v>
      </c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s="63" customFormat="1" ht="15.75" x14ac:dyDescent="0.5">
      <c r="A22" s="142" t="s">
        <v>131</v>
      </c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s="63" customFormat="1" ht="15.75" x14ac:dyDescent="0.5">
      <c r="A23" s="14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s="63" customFormat="1" ht="15.75" x14ac:dyDescent="0.5">
      <c r="A24" s="75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s="63" customFormat="1" ht="14.65" x14ac:dyDescent="0.5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s="63" customFormat="1" ht="14.65" x14ac:dyDescent="0.5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s="63" customFormat="1" ht="20.75" customHeight="1" x14ac:dyDescent="0.5">
      <c r="A27" s="158" t="s">
        <v>10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</row>
    <row r="28" spans="1:14" s="63" customFormat="1" ht="15.75" x14ac:dyDescent="0.5">
      <c r="A28" s="159" t="s">
        <v>11</v>
      </c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</row>
    <row r="29" spans="1:14" s="63" customFormat="1" ht="15.75" x14ac:dyDescent="0.5">
      <c r="A29" s="159" t="s">
        <v>12</v>
      </c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</row>
    <row r="30" spans="1:14" s="63" customFormat="1" ht="15.75" x14ac:dyDescent="0.5">
      <c r="A30" s="160" t="s">
        <v>6</v>
      </c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</row>
    <row r="31" spans="1:14" s="63" customFormat="1" ht="15.75" x14ac:dyDescent="0.5">
      <c r="A31" s="159" t="s">
        <v>7</v>
      </c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</row>
    <row r="32" spans="1:14" s="63" customFormat="1" ht="14.65" x14ac:dyDescent="0.5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s="63" customFormat="1" ht="15.75" x14ac:dyDescent="0.5">
      <c r="A33" s="141" t="s">
        <v>13</v>
      </c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s="63" customFormat="1" ht="15.75" x14ac:dyDescent="0.5">
      <c r="A34" s="142" t="s">
        <v>14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s="63" customFormat="1" ht="15.75" x14ac:dyDescent="0.5">
      <c r="A35" s="142" t="s">
        <v>129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s="63" customFormat="1" ht="14.65" x14ac:dyDescent="0.5">
      <c r="A36" s="64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s="63" customFormat="1" ht="14.65" x14ac:dyDescent="0.5">
      <c r="A37" s="64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s="63" customFormat="1" ht="14.65" x14ac:dyDescent="0.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</row>
  </sheetData>
  <mergeCells count="5">
    <mergeCell ref="A27:N27"/>
    <mergeCell ref="A29:N29"/>
    <mergeCell ref="A30:N30"/>
    <mergeCell ref="A31:N31"/>
    <mergeCell ref="A28:N28"/>
  </mergeCells>
  <hyperlinks>
    <hyperlink ref="A19" location="ОФП!A1" display="Отчет о финансовом положении"/>
    <hyperlink ref="A20" location="ОПУ!A1" display="Отчет о прибыли или убытке"/>
    <hyperlink ref="A21" location="ОДДС!A1" display="Отчет о движении денежных средств"/>
    <hyperlink ref="A22" location="ОИК!A1" display="Отчет об изменениях в собственном капитале"/>
    <hyperlink ref="A34" r:id="rId1"/>
    <hyperlink ref="A18" location="'Ключевые метрики'!A1" display="Ключевые метрики"/>
    <hyperlink ref="A35" r:id="rId2"/>
  </hyperlinks>
  <pageMargins left="0.7" right="0.7" top="0.75" bottom="0.75" header="0.3" footer="0.3"/>
  <pageSetup scale="7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G1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7" sqref="G7"/>
    </sheetView>
  </sheetViews>
  <sheetFormatPr defaultColWidth="9.1328125" defaultRowHeight="12" x14ac:dyDescent="0.4"/>
  <cols>
    <col min="1" max="1" width="52.53125" style="24" customWidth="1"/>
    <col min="2" max="2" width="5.46484375" style="24" customWidth="1"/>
    <col min="3" max="7" width="15.796875" style="24" customWidth="1"/>
    <col min="8" max="8" width="9.1328125" style="24" customWidth="1"/>
    <col min="9" max="16384" width="9.1328125" style="24"/>
  </cols>
  <sheetData>
    <row r="1" spans="1:7" x14ac:dyDescent="0.4">
      <c r="A1" s="138" t="s">
        <v>123</v>
      </c>
    </row>
    <row r="2" spans="1:7" s="25" customFormat="1" x14ac:dyDescent="0.4">
      <c r="A2" s="73" t="s">
        <v>27</v>
      </c>
    </row>
    <row r="3" spans="1:7" s="25" customFormat="1" x14ac:dyDescent="0.4">
      <c r="A3" s="26"/>
      <c r="B3" s="27"/>
      <c r="C3" s="137">
        <v>2019</v>
      </c>
      <c r="D3" s="137">
        <v>2020</v>
      </c>
      <c r="E3" s="137" t="s">
        <v>3</v>
      </c>
      <c r="F3" s="137" t="s">
        <v>4</v>
      </c>
      <c r="G3" s="137" t="s">
        <v>5</v>
      </c>
    </row>
    <row r="4" spans="1:7" x14ac:dyDescent="0.4">
      <c r="A4" s="139" t="s">
        <v>15</v>
      </c>
      <c r="C4" s="29">
        <f>ОПУ!C6</f>
        <v>41367</v>
      </c>
      <c r="D4" s="29">
        <f>ОПУ!D6</f>
        <v>55060</v>
      </c>
      <c r="E4" s="29">
        <f>ОПУ!E6</f>
        <v>55725</v>
      </c>
      <c r="F4" s="29">
        <f>ОПУ!F6</f>
        <v>57049</v>
      </c>
      <c r="G4" s="29">
        <f>ОПУ!G6</f>
        <v>67785</v>
      </c>
    </row>
    <row r="5" spans="1:7" x14ac:dyDescent="0.4">
      <c r="A5" s="28" t="s">
        <v>107</v>
      </c>
      <c r="C5" s="29">
        <v>17224</v>
      </c>
      <c r="D5" s="29">
        <v>26398</v>
      </c>
      <c r="E5" s="29">
        <v>29327</v>
      </c>
      <c r="F5" s="29">
        <v>25153</v>
      </c>
      <c r="G5" s="29">
        <v>30901</v>
      </c>
    </row>
    <row r="6" spans="1:7" x14ac:dyDescent="0.4">
      <c r="A6" s="28" t="s">
        <v>108</v>
      </c>
      <c r="C6" s="147">
        <f t="shared" ref="C6:G6" si="0">C5/C4</f>
        <v>0.41637053690139481</v>
      </c>
      <c r="D6" s="147">
        <f t="shared" si="0"/>
        <v>0.47944061024337087</v>
      </c>
      <c r="E6" s="147">
        <f t="shared" si="0"/>
        <v>0.526280843427546</v>
      </c>
      <c r="F6" s="147">
        <f t="shared" si="0"/>
        <v>0.44090168101106064</v>
      </c>
      <c r="G6" s="147">
        <f t="shared" si="0"/>
        <v>0.45586781736372356</v>
      </c>
    </row>
    <row r="7" spans="1:7" ht="12.4" thickBot="1" x14ac:dyDescent="0.45">
      <c r="A7" s="143" t="s">
        <v>151</v>
      </c>
      <c r="B7" s="144"/>
      <c r="C7" s="145">
        <f>ОПУ!C19</f>
        <v>8214</v>
      </c>
      <c r="D7" s="145">
        <f>ОПУ!D19</f>
        <v>15137</v>
      </c>
      <c r="E7" s="145">
        <f>ОПУ!E19</f>
        <v>12548</v>
      </c>
      <c r="F7" s="145">
        <f>ОПУ!F19</f>
        <v>-20050</v>
      </c>
      <c r="G7" s="145">
        <f>ОПУ!G19</f>
        <v>687</v>
      </c>
    </row>
    <row r="8" spans="1:7" ht="12.4" thickTop="1" x14ac:dyDescent="0.4">
      <c r="A8" s="28" t="s">
        <v>127</v>
      </c>
      <c r="C8" s="29">
        <f>ОДДС!C30</f>
        <v>15026</v>
      </c>
      <c r="D8" s="29">
        <f>ОДДС!D30</f>
        <v>20475</v>
      </c>
      <c r="E8" s="29">
        <v>17223</v>
      </c>
      <c r="F8" s="29">
        <f>ОДДС!F30</f>
        <v>18300</v>
      </c>
      <c r="G8" s="29">
        <f>ОДДС!G30</f>
        <v>18129</v>
      </c>
    </row>
    <row r="9" spans="1:7" x14ac:dyDescent="0.4">
      <c r="A9" s="28" t="s">
        <v>126</v>
      </c>
      <c r="C9" s="29">
        <f>ОДДС!C40</f>
        <v>-10595</v>
      </c>
      <c r="D9" s="29">
        <f>ОДДС!D40</f>
        <v>-29295</v>
      </c>
      <c r="E9" s="29">
        <f>ОДДС!E40</f>
        <v>-26060</v>
      </c>
      <c r="F9" s="29">
        <f>ОДДС!F40</f>
        <v>-23599</v>
      </c>
      <c r="G9" s="29">
        <f>ОДДС!G40</f>
        <v>-20385</v>
      </c>
    </row>
    <row r="10" spans="1:7" x14ac:dyDescent="0.4">
      <c r="A10" s="28" t="s">
        <v>132</v>
      </c>
      <c r="B10" s="140"/>
      <c r="C10" s="29">
        <v>-9843</v>
      </c>
      <c r="D10" s="29">
        <v>-11805</v>
      </c>
      <c r="E10" s="29">
        <v>-19331</v>
      </c>
      <c r="F10" s="29">
        <v>-19574</v>
      </c>
      <c r="G10" s="29">
        <v>-20316</v>
      </c>
    </row>
    <row r="11" spans="1:7" x14ac:dyDescent="0.4">
      <c r="A11" s="28" t="s">
        <v>99</v>
      </c>
      <c r="C11" s="29">
        <f>ОДДС!C52</f>
        <v>-4519</v>
      </c>
      <c r="D11" s="29">
        <f>ОДДС!D52</f>
        <v>9215</v>
      </c>
      <c r="E11" s="29">
        <f>ОДДС!E52</f>
        <v>9922</v>
      </c>
      <c r="F11" s="29">
        <f>ОДДС!F52</f>
        <v>4745</v>
      </c>
      <c r="G11" s="29">
        <f>ОДДС!G52</f>
        <v>2380</v>
      </c>
    </row>
    <row r="12" spans="1:7" ht="12.4" thickBot="1" x14ac:dyDescent="0.45">
      <c r="A12" s="146" t="s">
        <v>128</v>
      </c>
      <c r="B12" s="144"/>
      <c r="C12" s="149">
        <f>C8+C10</f>
        <v>5183</v>
      </c>
      <c r="D12" s="149">
        <f>D8+D10</f>
        <v>8670</v>
      </c>
      <c r="E12" s="149">
        <f>E8+E10</f>
        <v>-2108</v>
      </c>
      <c r="F12" s="149">
        <f>F8+F10</f>
        <v>-1274</v>
      </c>
      <c r="G12" s="149">
        <f>G8+G10</f>
        <v>-2187</v>
      </c>
    </row>
    <row r="13" spans="1:7" ht="12.4" thickTop="1" x14ac:dyDescent="0.4">
      <c r="A13" s="28" t="s">
        <v>124</v>
      </c>
      <c r="C13" s="29">
        <f>ОФП!C40+ОФП!C49+ОФП!C41+ОФП!C50+ОФП!C42+ОФП!C54-ОФП!C25</f>
        <v>10209</v>
      </c>
      <c r="D13" s="29">
        <f>ОФП!D40+ОФП!D49+ОФП!D41+ОФП!D50+ОФП!D42+ОФП!D54-ОФП!D25</f>
        <v>31373</v>
      </c>
      <c r="E13" s="29">
        <f>ОФП!E40+ОФП!E49+ОФП!E41+ОФП!E50+ОФП!E42+ОФП!E54-ОФП!E25</f>
        <v>45492</v>
      </c>
      <c r="F13" s="29">
        <f>ОФП!F40+ОФП!F49+ОФП!F41+ОФП!F50+ОФП!F42+ОФП!F54-ОФП!F25</f>
        <v>51379</v>
      </c>
      <c r="G13" s="29">
        <f>ОФП!G40+ОФП!G49+ОФП!G41+ОФП!G50+ОФП!G42+ОФП!G54-ОФП!G25</f>
        <v>62824</v>
      </c>
    </row>
    <row r="14" spans="1:7" ht="12.4" thickBot="1" x14ac:dyDescent="0.45">
      <c r="A14" s="143" t="s">
        <v>125</v>
      </c>
      <c r="B14" s="144"/>
      <c r="C14" s="148">
        <f>C13/C5</f>
        <v>0.59271946121690666</v>
      </c>
      <c r="D14" s="148">
        <f>D13/D5</f>
        <v>1.1884612470641716</v>
      </c>
      <c r="E14" s="148">
        <f>E13/E5</f>
        <v>1.5511985542333004</v>
      </c>
      <c r="F14" s="148">
        <f>F13/F5</f>
        <v>2.042658927364529</v>
      </c>
      <c r="G14" s="148">
        <f>G13/G5</f>
        <v>2.0330733633215754</v>
      </c>
    </row>
    <row r="15" spans="1:7" ht="12.4" thickTop="1" x14ac:dyDescent="0.4"/>
  </sheetData>
  <pageMargins left="0.7" right="0.7" top="0.75" bottom="0.75" header="0.3" footer="0.3"/>
  <pageSetup paperSize="9" orientation="portrait" horizontalDpi="300" verticalDpi="300" r:id="rId1"/>
  <ignoredErrors>
    <ignoredError sqref="E3:G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XFD67"/>
  <sheetViews>
    <sheetView zoomScale="110" zoomScaleNormal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23" sqref="I23"/>
    </sheetView>
  </sheetViews>
  <sheetFormatPr defaultColWidth="9.46484375" defaultRowHeight="12" x14ac:dyDescent="0.4"/>
  <cols>
    <col min="1" max="1" width="55.46484375" style="2" bestFit="1" customWidth="1"/>
    <col min="2" max="2" width="4" style="2" customWidth="1"/>
    <col min="3" max="5" width="12.796875" style="3" customWidth="1"/>
    <col min="6" max="9" width="12.796875" style="2" customWidth="1"/>
    <col min="10" max="10" width="12.46484375" style="2" customWidth="1"/>
    <col min="11" max="11" width="11.19921875" style="2" bestFit="1" customWidth="1"/>
    <col min="12" max="16384" width="9.46484375" style="2"/>
  </cols>
  <sheetData>
    <row r="1" spans="1:11" x14ac:dyDescent="0.4">
      <c r="A1" s="72" t="s">
        <v>72</v>
      </c>
    </row>
    <row r="2" spans="1:11" x14ac:dyDescent="0.4">
      <c r="A2" s="73" t="s">
        <v>27</v>
      </c>
    </row>
    <row r="3" spans="1:11" x14ac:dyDescent="0.4">
      <c r="A3" s="5"/>
      <c r="C3" s="6"/>
      <c r="E3" s="7"/>
      <c r="F3" s="7"/>
      <c r="G3" s="7"/>
      <c r="H3" s="7"/>
    </row>
    <row r="4" spans="1:11" s="11" customFormat="1" ht="24" x14ac:dyDescent="0.4">
      <c r="A4" s="9"/>
      <c r="B4" s="9"/>
      <c r="C4" s="10">
        <v>2019</v>
      </c>
      <c r="D4" s="10">
        <v>2020</v>
      </c>
      <c r="E4" s="10" t="s">
        <v>3</v>
      </c>
      <c r="F4" s="10" t="s">
        <v>4</v>
      </c>
      <c r="G4" s="10" t="s">
        <v>5</v>
      </c>
      <c r="H4" s="65"/>
      <c r="I4" s="9" t="s">
        <v>70</v>
      </c>
      <c r="J4" s="9" t="s">
        <v>133</v>
      </c>
    </row>
    <row r="5" spans="1:11" x14ac:dyDescent="0.4">
      <c r="A5" s="12" t="s">
        <v>28</v>
      </c>
      <c r="B5" s="13"/>
      <c r="C5" s="14"/>
      <c r="D5" s="15"/>
      <c r="E5" s="15"/>
      <c r="F5" s="3"/>
      <c r="G5" s="3"/>
      <c r="H5" s="3"/>
    </row>
    <row r="6" spans="1:11" x14ac:dyDescent="0.4">
      <c r="A6" s="1" t="s">
        <v>29</v>
      </c>
      <c r="B6" s="13"/>
      <c r="C6" s="15"/>
      <c r="D6" s="15"/>
      <c r="E6" s="15"/>
      <c r="F6" s="3"/>
      <c r="G6" s="3"/>
      <c r="H6" s="3"/>
      <c r="I6" s="16"/>
    </row>
    <row r="7" spans="1:11" x14ac:dyDescent="0.4">
      <c r="A7" s="1" t="s">
        <v>30</v>
      </c>
      <c r="B7" s="17"/>
      <c r="C7" s="4">
        <v>35899</v>
      </c>
      <c r="D7" s="4">
        <v>45534</v>
      </c>
      <c r="E7" s="4">
        <v>64011</v>
      </c>
      <c r="F7" s="3">
        <v>71981</v>
      </c>
      <c r="G7" s="3">
        <v>83635</v>
      </c>
      <c r="H7" s="3"/>
      <c r="I7" s="4">
        <v>75662</v>
      </c>
      <c r="J7" s="4">
        <v>88884</v>
      </c>
      <c r="K7" s="18"/>
    </row>
    <row r="8" spans="1:11" x14ac:dyDescent="0.4">
      <c r="A8" s="1" t="s">
        <v>71</v>
      </c>
      <c r="B8" s="17"/>
      <c r="C8" s="4">
        <v>0</v>
      </c>
      <c r="D8" s="4">
        <v>0</v>
      </c>
      <c r="E8" s="4">
        <v>0</v>
      </c>
      <c r="F8" s="3">
        <v>0</v>
      </c>
      <c r="G8" s="3">
        <v>0</v>
      </c>
      <c r="H8" s="3"/>
      <c r="I8" s="4">
        <v>1925</v>
      </c>
      <c r="J8" s="4">
        <v>0</v>
      </c>
      <c r="K8" s="18"/>
    </row>
    <row r="9" spans="1:11" x14ac:dyDescent="0.4">
      <c r="A9" s="1" t="s">
        <v>31</v>
      </c>
      <c r="B9" s="17"/>
      <c r="C9" s="4">
        <v>709</v>
      </c>
      <c r="D9" s="4">
        <v>1692</v>
      </c>
      <c r="E9" s="4">
        <v>2028</v>
      </c>
      <c r="F9" s="3">
        <v>2377</v>
      </c>
      <c r="G9" s="3">
        <v>3113</v>
      </c>
      <c r="H9" s="3"/>
      <c r="I9" s="4">
        <v>2806</v>
      </c>
      <c r="J9" s="4">
        <v>2855</v>
      </c>
      <c r="K9" s="18"/>
    </row>
    <row r="10" spans="1:11" x14ac:dyDescent="0.4">
      <c r="A10" s="1" t="s">
        <v>32</v>
      </c>
      <c r="B10" s="17"/>
      <c r="C10" s="4">
        <v>906</v>
      </c>
      <c r="D10" s="4">
        <v>1163</v>
      </c>
      <c r="E10" s="4">
        <v>1802</v>
      </c>
      <c r="F10" s="3">
        <v>1861</v>
      </c>
      <c r="G10" s="3">
        <v>0</v>
      </c>
      <c r="H10" s="3"/>
      <c r="I10" s="4">
        <v>155</v>
      </c>
      <c r="J10" s="4">
        <v>0</v>
      </c>
      <c r="K10" s="19"/>
    </row>
    <row r="11" spans="1:11" x14ac:dyDescent="0.4">
      <c r="A11" s="1" t="s">
        <v>33</v>
      </c>
      <c r="B11" s="17"/>
      <c r="C11" s="4">
        <v>0</v>
      </c>
      <c r="D11" s="4">
        <v>21307</v>
      </c>
      <c r="E11" s="4">
        <v>28217</v>
      </c>
      <c r="F11" s="3">
        <v>0</v>
      </c>
      <c r="G11" s="3">
        <v>0</v>
      </c>
      <c r="H11" s="3"/>
      <c r="I11" s="4">
        <v>0</v>
      </c>
      <c r="J11" s="4">
        <v>0</v>
      </c>
      <c r="K11" s="18"/>
    </row>
    <row r="12" spans="1:11" x14ac:dyDescent="0.4">
      <c r="A12" s="1" t="s">
        <v>34</v>
      </c>
      <c r="B12" s="17"/>
      <c r="C12" s="4">
        <v>4942</v>
      </c>
      <c r="D12" s="4">
        <v>1315</v>
      </c>
      <c r="E12" s="4">
        <v>1165</v>
      </c>
      <c r="F12" s="3">
        <v>716</v>
      </c>
      <c r="G12" s="3">
        <v>3920</v>
      </c>
      <c r="H12" s="3"/>
      <c r="I12" s="4">
        <v>921</v>
      </c>
      <c r="J12" s="4">
        <v>3508</v>
      </c>
      <c r="K12" s="18"/>
    </row>
    <row r="13" spans="1:11" x14ac:dyDescent="0.4">
      <c r="A13" s="1" t="s">
        <v>35</v>
      </c>
      <c r="B13" s="17"/>
      <c r="C13" s="4">
        <v>2649</v>
      </c>
      <c r="D13" s="4">
        <v>2906</v>
      </c>
      <c r="E13" s="4">
        <v>2217</v>
      </c>
      <c r="F13" s="3">
        <v>987</v>
      </c>
      <c r="G13" s="3">
        <v>736</v>
      </c>
      <c r="H13" s="3"/>
      <c r="I13" s="4">
        <v>678</v>
      </c>
      <c r="J13" s="4">
        <v>574</v>
      </c>
      <c r="K13" s="19"/>
    </row>
    <row r="14" spans="1:11" x14ac:dyDescent="0.4">
      <c r="A14" s="1" t="s">
        <v>36</v>
      </c>
      <c r="B14" s="104"/>
      <c r="C14" s="4">
        <v>923</v>
      </c>
      <c r="D14" s="4">
        <v>789</v>
      </c>
      <c r="E14" s="4">
        <v>761</v>
      </c>
      <c r="F14" s="3">
        <v>254</v>
      </c>
      <c r="G14" s="3">
        <v>152</v>
      </c>
      <c r="H14" s="3"/>
      <c r="I14" s="4">
        <v>444</v>
      </c>
      <c r="J14" s="4">
        <v>411</v>
      </c>
      <c r="K14" s="20"/>
    </row>
    <row r="15" spans="1:11" x14ac:dyDescent="0.4">
      <c r="A15" s="76" t="s">
        <v>68</v>
      </c>
      <c r="B15" s="77"/>
      <c r="C15" s="85">
        <v>0</v>
      </c>
      <c r="D15" s="85">
        <v>0</v>
      </c>
      <c r="E15" s="85">
        <v>0</v>
      </c>
      <c r="F15" s="86">
        <v>173</v>
      </c>
      <c r="G15" s="86">
        <v>3774</v>
      </c>
      <c r="H15" s="3"/>
      <c r="I15" s="85">
        <v>3656</v>
      </c>
      <c r="J15" s="85">
        <v>3620</v>
      </c>
      <c r="K15" s="20"/>
    </row>
    <row r="16" spans="1:11" x14ac:dyDescent="0.4">
      <c r="A16" s="87" t="s">
        <v>37</v>
      </c>
      <c r="B16" s="80"/>
      <c r="C16" s="88">
        <f>SUM(C7:C15)</f>
        <v>46028</v>
      </c>
      <c r="D16" s="88">
        <f>SUM(D7:D15)</f>
        <v>74706</v>
      </c>
      <c r="E16" s="88">
        <f>SUM(E7:E15)</f>
        <v>100201</v>
      </c>
      <c r="F16" s="88">
        <f>SUM(F7:F15)</f>
        <v>78349</v>
      </c>
      <c r="G16" s="88">
        <f>SUM(G7:G15)</f>
        <v>95330</v>
      </c>
      <c r="H16" s="21"/>
      <c r="I16" s="88">
        <f>SUM(I7:I15)</f>
        <v>86247</v>
      </c>
      <c r="J16" s="88">
        <f>SUM(J7:J15)</f>
        <v>99852</v>
      </c>
      <c r="K16" s="18"/>
    </row>
    <row r="17" spans="1:11" x14ac:dyDescent="0.4">
      <c r="A17" s="1" t="s">
        <v>0</v>
      </c>
      <c r="B17" s="13"/>
      <c r="C17" s="15"/>
      <c r="D17" s="15"/>
      <c r="E17" s="15"/>
      <c r="F17" s="3"/>
      <c r="G17" s="3"/>
      <c r="H17" s="3"/>
      <c r="I17" s="16"/>
      <c r="J17" s="16"/>
      <c r="K17" s="18"/>
    </row>
    <row r="18" spans="1:11" x14ac:dyDescent="0.4">
      <c r="A18" s="1" t="s">
        <v>38</v>
      </c>
      <c r="B18" s="13"/>
      <c r="C18" s="15"/>
      <c r="D18" s="15"/>
      <c r="E18" s="15"/>
      <c r="F18" s="3"/>
      <c r="G18" s="3"/>
      <c r="H18" s="3"/>
      <c r="I18" s="16"/>
      <c r="J18" s="16"/>
      <c r="K18" s="18"/>
    </row>
    <row r="19" spans="1:11" x14ac:dyDescent="0.4">
      <c r="A19" s="1" t="s">
        <v>35</v>
      </c>
      <c r="B19" s="17"/>
      <c r="C19" s="4">
        <v>8828</v>
      </c>
      <c r="D19" s="4">
        <v>10688</v>
      </c>
      <c r="E19" s="4">
        <v>14070</v>
      </c>
      <c r="F19" s="3">
        <v>15396</v>
      </c>
      <c r="G19" s="3">
        <v>17222</v>
      </c>
      <c r="H19" s="3"/>
      <c r="I19" s="4">
        <v>17090</v>
      </c>
      <c r="J19" s="4">
        <v>18238</v>
      </c>
      <c r="K19" s="18"/>
    </row>
    <row r="20" spans="1:11" x14ac:dyDescent="0.4">
      <c r="A20" s="1" t="s">
        <v>39</v>
      </c>
      <c r="B20" s="17"/>
      <c r="C20" s="4">
        <v>1138</v>
      </c>
      <c r="D20" s="4">
        <v>1544</v>
      </c>
      <c r="E20" s="4">
        <v>2105</v>
      </c>
      <c r="F20" s="3">
        <v>1344</v>
      </c>
      <c r="G20" s="3">
        <v>2632</v>
      </c>
      <c r="H20" s="3"/>
      <c r="I20" s="4">
        <v>2577</v>
      </c>
      <c r="J20" s="4">
        <v>3267</v>
      </c>
      <c r="K20" s="19"/>
    </row>
    <row r="21" spans="1:11" x14ac:dyDescent="0.4">
      <c r="A21" s="1" t="s">
        <v>40</v>
      </c>
      <c r="B21" s="17"/>
      <c r="C21" s="4">
        <v>2010</v>
      </c>
      <c r="D21" s="4">
        <v>2359</v>
      </c>
      <c r="E21" s="4">
        <v>2882</v>
      </c>
      <c r="F21" s="3">
        <v>2267</v>
      </c>
      <c r="G21" s="3">
        <v>2883</v>
      </c>
      <c r="H21" s="3"/>
      <c r="I21" s="4">
        <v>2299</v>
      </c>
      <c r="J21" s="4">
        <v>2681</v>
      </c>
      <c r="K21" s="20"/>
    </row>
    <row r="22" spans="1:11" x14ac:dyDescent="0.4">
      <c r="A22" s="1" t="s">
        <v>41</v>
      </c>
      <c r="B22" s="17"/>
      <c r="C22" s="4">
        <v>10</v>
      </c>
      <c r="D22" s="4">
        <v>116</v>
      </c>
      <c r="E22" s="4">
        <v>78</v>
      </c>
      <c r="F22" s="3">
        <v>86</v>
      </c>
      <c r="G22" s="3">
        <v>15</v>
      </c>
      <c r="H22" s="3"/>
      <c r="I22" s="4">
        <v>30</v>
      </c>
      <c r="J22" s="4">
        <v>15</v>
      </c>
      <c r="K22" s="18"/>
    </row>
    <row r="23" spans="1:11" x14ac:dyDescent="0.4">
      <c r="A23" s="1" t="s">
        <v>36</v>
      </c>
      <c r="B23" s="17"/>
      <c r="C23" s="4">
        <v>682</v>
      </c>
      <c r="D23" s="4">
        <v>612</v>
      </c>
      <c r="E23" s="4">
        <v>305</v>
      </c>
      <c r="F23" s="3">
        <v>1005</v>
      </c>
      <c r="G23" s="3">
        <v>1802</v>
      </c>
      <c r="H23" s="3"/>
      <c r="I23" s="4">
        <v>1062</v>
      </c>
      <c r="J23" s="4">
        <v>4284</v>
      </c>
      <c r="K23" s="18"/>
    </row>
    <row r="24" spans="1:11" x14ac:dyDescent="0.4">
      <c r="A24" s="1" t="s">
        <v>42</v>
      </c>
      <c r="B24" s="17"/>
      <c r="C24" s="4">
        <v>0</v>
      </c>
      <c r="D24" s="4">
        <v>0</v>
      </c>
      <c r="E24" s="4">
        <v>850</v>
      </c>
      <c r="F24" s="3">
        <v>0</v>
      </c>
      <c r="G24" s="3">
        <v>0</v>
      </c>
      <c r="H24" s="3"/>
      <c r="I24" s="4">
        <v>0</v>
      </c>
      <c r="J24" s="4">
        <v>0</v>
      </c>
      <c r="K24" s="20"/>
    </row>
    <row r="25" spans="1:11" x14ac:dyDescent="0.4">
      <c r="A25" s="76" t="s">
        <v>43</v>
      </c>
      <c r="B25" s="77"/>
      <c r="C25" s="85">
        <v>355</v>
      </c>
      <c r="D25" s="85">
        <v>750</v>
      </c>
      <c r="E25" s="85">
        <v>1807</v>
      </c>
      <c r="F25" s="86">
        <v>658</v>
      </c>
      <c r="G25" s="86">
        <v>577</v>
      </c>
      <c r="H25" s="3"/>
      <c r="I25" s="85">
        <v>1515</v>
      </c>
      <c r="J25" s="85">
        <v>9180</v>
      </c>
      <c r="K25" s="19"/>
    </row>
    <row r="26" spans="1:11" x14ac:dyDescent="0.4">
      <c r="A26" s="87" t="s">
        <v>44</v>
      </c>
      <c r="B26" s="80"/>
      <c r="C26" s="88">
        <f t="shared" ref="C26:D26" si="0">SUM(C19:C25)</f>
        <v>13023</v>
      </c>
      <c r="D26" s="88">
        <f t="shared" si="0"/>
        <v>16069</v>
      </c>
      <c r="E26" s="88">
        <f>SUM(E19:E25)</f>
        <v>22097</v>
      </c>
      <c r="F26" s="88">
        <f>SUM(F19:F25)</f>
        <v>20756</v>
      </c>
      <c r="G26" s="88">
        <f>SUM(G19:G25)</f>
        <v>25131</v>
      </c>
      <c r="H26" s="21"/>
      <c r="I26" s="88">
        <f>SUM(I19:I25)</f>
        <v>24573</v>
      </c>
      <c r="J26" s="88">
        <f>SUM(J19:J25)</f>
        <v>37665</v>
      </c>
      <c r="K26" s="20"/>
    </row>
    <row r="27" spans="1:11" ht="12.4" thickBot="1" x14ac:dyDescent="0.45">
      <c r="A27" s="91"/>
      <c r="B27" s="92"/>
      <c r="C27" s="93"/>
      <c r="D27" s="94"/>
      <c r="E27" s="94"/>
      <c r="F27" s="95"/>
      <c r="G27" s="95"/>
      <c r="H27" s="3"/>
      <c r="I27" s="96"/>
      <c r="J27" s="96"/>
      <c r="K27" s="20"/>
    </row>
    <row r="28" spans="1:11" ht="12.4" thickBot="1" x14ac:dyDescent="0.45">
      <c r="A28" s="124" t="s">
        <v>45</v>
      </c>
      <c r="B28" s="125"/>
      <c r="C28" s="126">
        <f t="shared" ref="C28:J28" si="1">C16+C26</f>
        <v>59051</v>
      </c>
      <c r="D28" s="126">
        <f t="shared" si="1"/>
        <v>90775</v>
      </c>
      <c r="E28" s="126">
        <f t="shared" si="1"/>
        <v>122298</v>
      </c>
      <c r="F28" s="126">
        <f t="shared" si="1"/>
        <v>99105</v>
      </c>
      <c r="G28" s="126">
        <f t="shared" ref="G28" si="2">G16+G26</f>
        <v>120461</v>
      </c>
      <c r="H28" s="21"/>
      <c r="I28" s="126">
        <f t="shared" si="1"/>
        <v>110820</v>
      </c>
      <c r="J28" s="126">
        <f t="shared" si="1"/>
        <v>137517</v>
      </c>
      <c r="K28" s="20"/>
    </row>
    <row r="29" spans="1:11" ht="12.4" thickTop="1" x14ac:dyDescent="0.4">
      <c r="A29" s="1" t="s">
        <v>0</v>
      </c>
      <c r="B29" s="13"/>
      <c r="C29" s="15"/>
      <c r="D29" s="15"/>
      <c r="E29" s="15"/>
      <c r="F29" s="3"/>
      <c r="G29" s="3"/>
      <c r="H29" s="3"/>
      <c r="I29" s="16"/>
      <c r="J29" s="16"/>
      <c r="K29" s="20"/>
    </row>
    <row r="30" spans="1:11" x14ac:dyDescent="0.4">
      <c r="A30" s="12" t="s">
        <v>46</v>
      </c>
      <c r="B30" s="13"/>
      <c r="C30" s="15"/>
      <c r="D30" s="15"/>
      <c r="E30" s="15"/>
      <c r="F30" s="3"/>
      <c r="G30" s="3"/>
      <c r="H30" s="3"/>
      <c r="I30" s="16"/>
      <c r="J30" s="16"/>
      <c r="K30" s="18"/>
    </row>
    <row r="31" spans="1:11" x14ac:dyDescent="0.4">
      <c r="A31" s="1" t="s">
        <v>47</v>
      </c>
      <c r="B31" s="13"/>
      <c r="C31" s="15"/>
      <c r="D31" s="15"/>
      <c r="E31" s="15"/>
      <c r="F31" s="3"/>
      <c r="G31" s="3"/>
      <c r="H31" s="3"/>
      <c r="I31" s="16"/>
      <c r="J31" s="16"/>
      <c r="K31" s="20"/>
    </row>
    <row r="32" spans="1:11" x14ac:dyDescent="0.4">
      <c r="A32" s="1" t="s">
        <v>48</v>
      </c>
      <c r="B32" s="17"/>
      <c r="C32" s="4">
        <v>200</v>
      </c>
      <c r="D32" s="4">
        <v>200</v>
      </c>
      <c r="E32" s="4">
        <v>200</v>
      </c>
      <c r="F32" s="3">
        <v>200</v>
      </c>
      <c r="G32" s="3">
        <v>213</v>
      </c>
      <c r="H32" s="3"/>
      <c r="I32" s="4">
        <v>200</v>
      </c>
      <c r="J32" s="4">
        <v>223</v>
      </c>
      <c r="K32" s="20"/>
    </row>
    <row r="33" spans="1:11 16384:16384" x14ac:dyDescent="0.4">
      <c r="A33" s="1" t="s">
        <v>49</v>
      </c>
      <c r="B33" s="17"/>
      <c r="C33" s="4">
        <v>1403</v>
      </c>
      <c r="D33" s="4">
        <v>1403</v>
      </c>
      <c r="E33" s="4">
        <v>1403</v>
      </c>
      <c r="F33" s="3">
        <v>1403</v>
      </c>
      <c r="G33" s="3">
        <v>8088</v>
      </c>
      <c r="H33" s="3"/>
      <c r="I33" s="4">
        <v>1403</v>
      </c>
      <c r="J33" s="4">
        <v>16031</v>
      </c>
      <c r="K33" s="18"/>
    </row>
    <row r="34" spans="1:11 16384:16384" x14ac:dyDescent="0.4">
      <c r="A34" s="76" t="s">
        <v>50</v>
      </c>
      <c r="B34" s="82"/>
      <c r="C34" s="85">
        <v>24016</v>
      </c>
      <c r="D34" s="85">
        <v>36573</v>
      </c>
      <c r="E34" s="85">
        <v>42241</v>
      </c>
      <c r="F34" s="85">
        <v>23897</v>
      </c>
      <c r="G34" s="85">
        <v>24242</v>
      </c>
      <c r="H34" s="3"/>
      <c r="I34" s="85">
        <v>20731</v>
      </c>
      <c r="J34" s="85">
        <v>29121</v>
      </c>
      <c r="K34" s="19"/>
    </row>
    <row r="35" spans="1:11 16384:16384" x14ac:dyDescent="0.4">
      <c r="A35" s="22" t="s">
        <v>51</v>
      </c>
      <c r="B35" s="43"/>
      <c r="C35" s="21">
        <f>SUM(C32:C34)</f>
        <v>25619</v>
      </c>
      <c r="D35" s="21">
        <f t="shared" ref="D35:G35" si="3">SUM(D32:D34)</f>
        <v>38176</v>
      </c>
      <c r="E35" s="21">
        <f t="shared" si="3"/>
        <v>43844</v>
      </c>
      <c r="F35" s="21">
        <f t="shared" si="3"/>
        <v>25500</v>
      </c>
      <c r="G35" s="21">
        <f t="shared" si="3"/>
        <v>32543</v>
      </c>
      <c r="H35" s="3"/>
      <c r="I35" s="21">
        <f t="shared" ref="I35:J35" si="4">SUM(I32:I34)</f>
        <v>22334</v>
      </c>
      <c r="J35" s="21">
        <f t="shared" si="4"/>
        <v>45375</v>
      </c>
      <c r="K35" s="19"/>
    </row>
    <row r="36" spans="1:11 16384:16384" x14ac:dyDescent="0.4">
      <c r="A36" s="76" t="s">
        <v>52</v>
      </c>
      <c r="B36" s="82"/>
      <c r="C36" s="85">
        <v>16</v>
      </c>
      <c r="D36" s="85">
        <v>27</v>
      </c>
      <c r="E36" s="85">
        <v>39</v>
      </c>
      <c r="F36" s="86">
        <v>43</v>
      </c>
      <c r="G36" s="86">
        <v>47</v>
      </c>
      <c r="H36" s="3"/>
      <c r="I36" s="85">
        <v>42</v>
      </c>
      <c r="J36" s="85">
        <v>58</v>
      </c>
      <c r="K36" s="20"/>
    </row>
    <row r="37" spans="1:11 16384:16384" x14ac:dyDescent="0.4">
      <c r="A37" s="89" t="s">
        <v>53</v>
      </c>
      <c r="B37" s="82"/>
      <c r="C37" s="90">
        <f t="shared" ref="C37:G37" si="5">SUM(C35:C36)</f>
        <v>25635</v>
      </c>
      <c r="D37" s="90">
        <f t="shared" si="5"/>
        <v>38203</v>
      </c>
      <c r="E37" s="90">
        <f t="shared" si="5"/>
        <v>43883</v>
      </c>
      <c r="F37" s="90">
        <f t="shared" si="5"/>
        <v>25543</v>
      </c>
      <c r="G37" s="90">
        <f t="shared" si="5"/>
        <v>32590</v>
      </c>
      <c r="H37" s="21"/>
      <c r="I37" s="90">
        <f>SUM(I35:I36)</f>
        <v>22376</v>
      </c>
      <c r="J37" s="90">
        <f>SUM(J35:J36)</f>
        <v>45433</v>
      </c>
      <c r="K37" s="20"/>
      <c r="XFD37" s="90"/>
    </row>
    <row r="38" spans="1:11 16384:16384" x14ac:dyDescent="0.4">
      <c r="A38" s="1" t="s">
        <v>0</v>
      </c>
      <c r="B38" s="13"/>
      <c r="C38" s="15"/>
      <c r="D38" s="15"/>
      <c r="E38" s="15"/>
      <c r="F38" s="3"/>
      <c r="G38" s="3"/>
      <c r="H38" s="3"/>
      <c r="I38" s="16"/>
      <c r="J38" s="16"/>
      <c r="K38" s="18"/>
    </row>
    <row r="39" spans="1:11 16384:16384" x14ac:dyDescent="0.4">
      <c r="A39" s="1" t="s">
        <v>54</v>
      </c>
      <c r="B39" s="13"/>
      <c r="C39" s="15"/>
      <c r="D39" s="15"/>
      <c r="E39" s="15"/>
      <c r="F39" s="3"/>
      <c r="G39" s="3"/>
      <c r="H39" s="3"/>
      <c r="I39" s="16"/>
      <c r="J39" s="16"/>
      <c r="K39" s="18"/>
    </row>
    <row r="40" spans="1:11 16384:16384" x14ac:dyDescent="0.4">
      <c r="A40" s="1" t="s">
        <v>55</v>
      </c>
      <c r="B40" s="17"/>
      <c r="C40" s="4">
        <v>30</v>
      </c>
      <c r="D40" s="4">
        <v>821</v>
      </c>
      <c r="E40" s="4">
        <v>264</v>
      </c>
      <c r="F40" s="150">
        <v>2665</v>
      </c>
      <c r="G40" s="3">
        <v>16639</v>
      </c>
      <c r="H40" s="3"/>
      <c r="I40" s="4">
        <v>1887</v>
      </c>
      <c r="J40" s="4">
        <v>15397</v>
      </c>
      <c r="K40" s="19"/>
    </row>
    <row r="41" spans="1:11 16384:16384" x14ac:dyDescent="0.4">
      <c r="A41" s="1" t="s">
        <v>69</v>
      </c>
      <c r="B41" s="17"/>
      <c r="C41" s="4">
        <v>0</v>
      </c>
      <c r="D41" s="4">
        <v>0</v>
      </c>
      <c r="E41" s="4">
        <v>0</v>
      </c>
      <c r="F41" s="3">
        <v>6926</v>
      </c>
      <c r="G41" s="3">
        <v>17464</v>
      </c>
      <c r="H41" s="3"/>
      <c r="I41" s="4">
        <v>26012</v>
      </c>
      <c r="J41" s="4">
        <v>9956</v>
      </c>
      <c r="K41" s="19"/>
    </row>
    <row r="42" spans="1:11 16384:16384" x14ac:dyDescent="0.4">
      <c r="A42" s="1" t="s">
        <v>56</v>
      </c>
      <c r="B42" s="17"/>
      <c r="C42" s="4">
        <v>142</v>
      </c>
      <c r="D42" s="4">
        <v>439</v>
      </c>
      <c r="E42" s="4">
        <v>618</v>
      </c>
      <c r="F42" s="3">
        <v>367</v>
      </c>
      <c r="G42" s="3">
        <v>2107</v>
      </c>
      <c r="H42" s="3"/>
      <c r="I42" s="4">
        <v>378</v>
      </c>
      <c r="J42" s="4">
        <v>1675</v>
      </c>
      <c r="K42" s="20"/>
    </row>
    <row r="43" spans="1:11 16384:16384" x14ac:dyDescent="0.4">
      <c r="A43" s="1" t="s">
        <v>57</v>
      </c>
      <c r="B43" s="17"/>
      <c r="C43" s="4">
        <v>3907</v>
      </c>
      <c r="D43" s="4">
        <v>4504</v>
      </c>
      <c r="E43" s="4">
        <v>4839</v>
      </c>
      <c r="F43" s="3">
        <v>471</v>
      </c>
      <c r="G43" s="3">
        <v>2781</v>
      </c>
      <c r="H43" s="3"/>
      <c r="I43" s="4">
        <v>2251</v>
      </c>
      <c r="J43" s="4">
        <v>3214</v>
      </c>
      <c r="K43" s="19"/>
    </row>
    <row r="44" spans="1:11 16384:16384" x14ac:dyDescent="0.4">
      <c r="A44" s="1" t="s">
        <v>58</v>
      </c>
      <c r="B44" s="13"/>
      <c r="C44" s="4">
        <v>3142</v>
      </c>
      <c r="D44" s="4">
        <v>3638</v>
      </c>
      <c r="E44" s="4">
        <v>5594</v>
      </c>
      <c r="F44" s="3">
        <v>5585</v>
      </c>
      <c r="G44" s="3">
        <v>6016</v>
      </c>
      <c r="H44" s="3"/>
      <c r="I44" s="4">
        <v>5979</v>
      </c>
      <c r="J44" s="4">
        <v>5176</v>
      </c>
    </row>
    <row r="45" spans="1:11 16384:16384" x14ac:dyDescent="0.4">
      <c r="A45" s="76" t="s">
        <v>63</v>
      </c>
      <c r="B45" s="82"/>
      <c r="C45" s="85">
        <v>0</v>
      </c>
      <c r="D45" s="85">
        <v>0</v>
      </c>
      <c r="E45" s="85">
        <v>0</v>
      </c>
      <c r="F45" s="86">
        <v>0</v>
      </c>
      <c r="G45" s="86">
        <v>0</v>
      </c>
      <c r="H45" s="3"/>
      <c r="I45" s="85">
        <v>0</v>
      </c>
      <c r="J45" s="85">
        <v>356</v>
      </c>
    </row>
    <row r="46" spans="1:11 16384:16384" x14ac:dyDescent="0.4">
      <c r="A46" s="79" t="s">
        <v>59</v>
      </c>
      <c r="B46" s="80"/>
      <c r="C46" s="88">
        <f>SUM(C40:C45)</f>
        <v>7221</v>
      </c>
      <c r="D46" s="88">
        <f>SUM(D40:D45)</f>
        <v>9402</v>
      </c>
      <c r="E46" s="88">
        <f>SUM(E40:E45)</f>
        <v>11315</v>
      </c>
      <c r="F46" s="88">
        <f>SUM(F40:F45)</f>
        <v>16014</v>
      </c>
      <c r="G46" s="88">
        <f>SUM(G40:G45)</f>
        <v>45007</v>
      </c>
      <c r="H46" s="21"/>
      <c r="I46" s="88">
        <f>SUM(I40:I45)</f>
        <v>36507</v>
      </c>
      <c r="J46" s="88">
        <f>SUM(J40:J45)</f>
        <v>35774</v>
      </c>
    </row>
    <row r="47" spans="1:11 16384:16384" x14ac:dyDescent="0.4">
      <c r="A47" s="1" t="s">
        <v>0</v>
      </c>
      <c r="B47" s="13"/>
      <c r="C47" s="15"/>
      <c r="D47" s="15"/>
      <c r="E47" s="15"/>
      <c r="F47" s="3"/>
      <c r="G47" s="3"/>
      <c r="H47" s="3"/>
      <c r="I47" s="16"/>
      <c r="J47" s="16"/>
    </row>
    <row r="48" spans="1:11 16384:16384" x14ac:dyDescent="0.4">
      <c r="A48" s="1" t="s">
        <v>60</v>
      </c>
      <c r="B48" s="13"/>
      <c r="C48" s="15"/>
      <c r="D48" s="15"/>
      <c r="E48" s="15"/>
      <c r="F48" s="3"/>
      <c r="G48" s="3"/>
      <c r="H48" s="3"/>
      <c r="I48" s="16"/>
      <c r="J48" s="16"/>
    </row>
    <row r="49" spans="1:10" x14ac:dyDescent="0.4">
      <c r="A49" s="1" t="s">
        <v>55</v>
      </c>
      <c r="B49" s="17"/>
      <c r="C49" s="4">
        <v>10182</v>
      </c>
      <c r="D49" s="4">
        <v>30713</v>
      </c>
      <c r="E49" s="4">
        <v>46139</v>
      </c>
      <c r="F49" s="3">
        <v>41802</v>
      </c>
      <c r="G49" s="3">
        <v>17132</v>
      </c>
      <c r="H49" s="3"/>
      <c r="I49" s="4">
        <v>34657</v>
      </c>
      <c r="J49" s="4">
        <v>24469</v>
      </c>
    </row>
    <row r="50" spans="1:10" x14ac:dyDescent="0.4">
      <c r="A50" s="1" t="s">
        <v>69</v>
      </c>
      <c r="B50" s="17"/>
      <c r="C50" s="4">
        <v>0</v>
      </c>
      <c r="D50" s="4">
        <v>0</v>
      </c>
      <c r="E50" s="4">
        <v>0</v>
      </c>
      <c r="F50" s="3">
        <v>0</v>
      </c>
      <c r="G50" s="3">
        <v>8803</v>
      </c>
      <c r="H50" s="3"/>
      <c r="I50" s="4">
        <v>0</v>
      </c>
      <c r="J50" s="4">
        <v>15010</v>
      </c>
    </row>
    <row r="51" spans="1:10" x14ac:dyDescent="0.4">
      <c r="A51" s="1" t="s">
        <v>61</v>
      </c>
      <c r="B51" s="17"/>
      <c r="C51" s="4">
        <v>8311</v>
      </c>
      <c r="D51" s="4">
        <v>8064</v>
      </c>
      <c r="E51" s="4">
        <v>13172</v>
      </c>
      <c r="F51" s="3">
        <v>12675</v>
      </c>
      <c r="G51" s="3">
        <v>12460</v>
      </c>
      <c r="H51" s="3"/>
      <c r="I51" s="4">
        <v>12367</v>
      </c>
      <c r="J51" s="4">
        <v>12220</v>
      </c>
    </row>
    <row r="52" spans="1:10" x14ac:dyDescent="0.4">
      <c r="A52" s="1" t="s">
        <v>62</v>
      </c>
      <c r="B52" s="17"/>
      <c r="C52" s="4">
        <v>3700</v>
      </c>
      <c r="D52" s="4">
        <v>0</v>
      </c>
      <c r="E52" s="4">
        <v>4161</v>
      </c>
      <c r="F52" s="3">
        <v>0</v>
      </c>
      <c r="G52" s="3">
        <v>0</v>
      </c>
      <c r="H52" s="3"/>
      <c r="I52" s="4">
        <v>1246</v>
      </c>
      <c r="J52" s="4">
        <v>0</v>
      </c>
    </row>
    <row r="53" spans="1:10" x14ac:dyDescent="0.4">
      <c r="A53" s="1" t="s">
        <v>63</v>
      </c>
      <c r="B53" s="17"/>
      <c r="C53" s="4">
        <v>608</v>
      </c>
      <c r="D53" s="4">
        <v>815</v>
      </c>
      <c r="E53" s="4">
        <v>670</v>
      </c>
      <c r="F53" s="3">
        <v>531</v>
      </c>
      <c r="G53" s="3">
        <v>895</v>
      </c>
      <c r="H53" s="3"/>
      <c r="I53" s="4">
        <v>659</v>
      </c>
      <c r="J53" s="4">
        <v>1030</v>
      </c>
    </row>
    <row r="54" spans="1:10" x14ac:dyDescent="0.4">
      <c r="A54" s="1" t="s">
        <v>56</v>
      </c>
      <c r="B54" s="17"/>
      <c r="C54" s="4">
        <v>210</v>
      </c>
      <c r="D54" s="4">
        <v>150</v>
      </c>
      <c r="E54" s="4">
        <v>278</v>
      </c>
      <c r="F54" s="3">
        <v>277</v>
      </c>
      <c r="G54" s="3">
        <v>1256</v>
      </c>
      <c r="H54" s="3"/>
      <c r="I54" s="4">
        <v>393</v>
      </c>
      <c r="J54" s="4">
        <v>1091</v>
      </c>
    </row>
    <row r="55" spans="1:10" ht="13.25" customHeight="1" x14ac:dyDescent="0.4">
      <c r="A55" s="76" t="s">
        <v>64</v>
      </c>
      <c r="B55" s="82"/>
      <c r="C55" s="85">
        <v>3184</v>
      </c>
      <c r="D55" s="85">
        <v>3428</v>
      </c>
      <c r="E55" s="85">
        <v>2680</v>
      </c>
      <c r="F55" s="86">
        <v>2263</v>
      </c>
      <c r="G55" s="86">
        <v>2318</v>
      </c>
      <c r="H55" s="3"/>
      <c r="I55" s="85">
        <v>2615</v>
      </c>
      <c r="J55" s="85">
        <v>2490</v>
      </c>
    </row>
    <row r="56" spans="1:10" x14ac:dyDescent="0.4">
      <c r="A56" s="79" t="s">
        <v>65</v>
      </c>
      <c r="B56" s="80"/>
      <c r="C56" s="88">
        <f>SUM(C49:C55)</f>
        <v>26195</v>
      </c>
      <c r="D56" s="88">
        <f>SUM(D49:D55)</f>
        <v>43170</v>
      </c>
      <c r="E56" s="88">
        <f>SUM(E49:E55)</f>
        <v>67100</v>
      </c>
      <c r="F56" s="88">
        <f>SUM(F49:F55)</f>
        <v>57548</v>
      </c>
      <c r="G56" s="88">
        <f>SUM(G49:G55)</f>
        <v>42864</v>
      </c>
      <c r="H56" s="21"/>
      <c r="I56" s="88">
        <f>SUM(I49:I55)</f>
        <v>51937</v>
      </c>
      <c r="J56" s="88">
        <f>SUM(J49:J55)</f>
        <v>56310</v>
      </c>
    </row>
    <row r="57" spans="1:10" x14ac:dyDescent="0.4">
      <c r="A57" s="101"/>
      <c r="B57" s="102"/>
      <c r="C57" s="103"/>
      <c r="D57" s="103"/>
      <c r="E57" s="103"/>
      <c r="F57" s="103"/>
      <c r="G57" s="103"/>
      <c r="H57" s="21"/>
      <c r="I57" s="103"/>
      <c r="J57" s="103"/>
    </row>
    <row r="58" spans="1:10" x14ac:dyDescent="0.4">
      <c r="A58" s="101" t="s">
        <v>66</v>
      </c>
      <c r="B58" s="102"/>
      <c r="C58" s="103">
        <f>C56+C46</f>
        <v>33416</v>
      </c>
      <c r="D58" s="103">
        <f>D56+D46</f>
        <v>52572</v>
      </c>
      <c r="E58" s="103">
        <f>E56+E46</f>
        <v>78415</v>
      </c>
      <c r="F58" s="103">
        <f>F56+F46</f>
        <v>73562</v>
      </c>
      <c r="G58" s="103">
        <f>G56+G46</f>
        <v>87871</v>
      </c>
      <c r="H58" s="21"/>
      <c r="I58" s="103">
        <f>I56+I46</f>
        <v>88444</v>
      </c>
      <c r="J58" s="103">
        <f>J56+J46</f>
        <v>92084</v>
      </c>
    </row>
    <row r="59" spans="1:10" ht="12.4" thickBot="1" x14ac:dyDescent="0.45">
      <c r="A59" s="97" t="s">
        <v>0</v>
      </c>
      <c r="B59" s="92"/>
      <c r="C59" s="98"/>
      <c r="D59" s="98"/>
      <c r="E59" s="98"/>
      <c r="F59" s="95"/>
      <c r="G59" s="95"/>
      <c r="H59" s="3"/>
      <c r="I59" s="96"/>
      <c r="J59" s="96"/>
    </row>
    <row r="60" spans="1:10" ht="12.4" thickBot="1" x14ac:dyDescent="0.45">
      <c r="A60" s="124" t="s">
        <v>67</v>
      </c>
      <c r="B60" s="125"/>
      <c r="C60" s="126">
        <f>C58+C37</f>
        <v>59051</v>
      </c>
      <c r="D60" s="126">
        <f>D58+D37</f>
        <v>90775</v>
      </c>
      <c r="E60" s="126">
        <f>E58+E37</f>
        <v>122298</v>
      </c>
      <c r="F60" s="126">
        <f>F58+F37</f>
        <v>99105</v>
      </c>
      <c r="G60" s="126">
        <f>G37+G46+G56</f>
        <v>120461</v>
      </c>
      <c r="H60" s="21"/>
      <c r="I60" s="126">
        <f>I37+I46+I56</f>
        <v>110820</v>
      </c>
      <c r="J60" s="126">
        <f>J37+J46+J56</f>
        <v>137517</v>
      </c>
    </row>
    <row r="61" spans="1:10" ht="12.4" thickTop="1" x14ac:dyDescent="0.4">
      <c r="F61" s="3"/>
      <c r="G61" s="3"/>
      <c r="H61" s="3"/>
      <c r="I61" s="16"/>
    </row>
    <row r="62" spans="1:10" x14ac:dyDescent="0.4">
      <c r="F62" s="3"/>
      <c r="G62" s="3"/>
      <c r="H62" s="3"/>
      <c r="I62" s="16"/>
    </row>
    <row r="63" spans="1:10" x14ac:dyDescent="0.4">
      <c r="A63" s="23"/>
      <c r="F63" s="3"/>
      <c r="G63" s="3"/>
      <c r="H63" s="3"/>
      <c r="I63" s="16"/>
    </row>
    <row r="64" spans="1:10" x14ac:dyDescent="0.4">
      <c r="F64" s="3"/>
      <c r="G64" s="3"/>
      <c r="H64" s="3"/>
      <c r="I64" s="16"/>
    </row>
    <row r="65" spans="6:9" x14ac:dyDescent="0.4">
      <c r="F65" s="3"/>
      <c r="G65" s="3"/>
      <c r="H65" s="3"/>
      <c r="I65" s="16"/>
    </row>
    <row r="66" spans="6:9" x14ac:dyDescent="0.4">
      <c r="F66" s="3"/>
      <c r="G66" s="3"/>
      <c r="H66" s="3"/>
      <c r="I66" s="16"/>
    </row>
    <row r="67" spans="6:9" x14ac:dyDescent="0.4">
      <c r="F67" s="3"/>
      <c r="G67" s="3"/>
      <c r="H67" s="3"/>
    </row>
  </sheetData>
  <pageMargins left="0.7" right="0.7" top="0.75" bottom="0.75" header="0.3" footer="0.3"/>
  <pageSetup paperSize="9" orientation="portrait" r:id="rId1"/>
  <ignoredErrors>
    <ignoredError sqref="E4:G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M23"/>
  <sheetViews>
    <sheetView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L19" sqref="L19"/>
    </sheetView>
  </sheetViews>
  <sheetFormatPr defaultColWidth="9.46484375" defaultRowHeight="13.5" customHeight="1" x14ac:dyDescent="0.4"/>
  <cols>
    <col min="1" max="1" width="50.53125" style="2" customWidth="1"/>
    <col min="2" max="2" width="5.1328125" style="2" customWidth="1"/>
    <col min="3" max="3" width="13" style="30" customWidth="1"/>
    <col min="4" max="7" width="13" style="31" customWidth="1"/>
    <col min="8" max="9" width="9.46484375" style="2"/>
    <col min="10" max="11" width="12.796875" style="31" customWidth="1"/>
    <col min="12" max="12" width="10.796875" style="2" customWidth="1"/>
    <col min="13" max="16384" width="9.46484375" style="2"/>
  </cols>
  <sheetData>
    <row r="1" spans="1:13" ht="13.5" customHeight="1" x14ac:dyDescent="0.4">
      <c r="A1" s="72" t="s">
        <v>148</v>
      </c>
    </row>
    <row r="2" spans="1:13" ht="13.5" customHeight="1" x14ac:dyDescent="0.4">
      <c r="A2" s="73" t="s">
        <v>27</v>
      </c>
      <c r="M2" s="29"/>
    </row>
    <row r="3" spans="1:13" ht="13.5" customHeight="1" x14ac:dyDescent="0.4">
      <c r="A3" s="5"/>
      <c r="C3" s="32"/>
      <c r="G3" s="8"/>
      <c r="K3" s="8"/>
    </row>
    <row r="4" spans="1:13" s="11" customFormat="1" ht="13.5" customHeight="1" x14ac:dyDescent="0.4">
      <c r="A4" s="9"/>
      <c r="B4" s="9"/>
      <c r="C4" s="9">
        <v>2019</v>
      </c>
      <c r="D4" s="9">
        <v>2020</v>
      </c>
      <c r="E4" s="9">
        <v>2021</v>
      </c>
      <c r="F4" s="9">
        <v>2022</v>
      </c>
      <c r="G4" s="9">
        <v>2023</v>
      </c>
      <c r="J4" s="9" t="s">
        <v>134</v>
      </c>
      <c r="K4" s="9" t="s">
        <v>135</v>
      </c>
      <c r="L4" s="9" t="s">
        <v>136</v>
      </c>
    </row>
    <row r="5" spans="1:13" ht="13.5" customHeight="1" x14ac:dyDescent="0.4">
      <c r="A5" s="33" t="s">
        <v>0</v>
      </c>
      <c r="B5" s="13"/>
      <c r="C5" s="34"/>
      <c r="D5" s="35"/>
      <c r="E5" s="35"/>
      <c r="F5" s="35"/>
      <c r="G5" s="35"/>
      <c r="J5" s="35"/>
      <c r="K5" s="35"/>
    </row>
    <row r="6" spans="1:13" ht="13.5" customHeight="1" x14ac:dyDescent="0.4">
      <c r="A6" s="1" t="s">
        <v>15</v>
      </c>
      <c r="B6" s="36"/>
      <c r="C6" s="29">
        <v>41367</v>
      </c>
      <c r="D6" s="29">
        <v>55060</v>
      </c>
      <c r="E6" s="29">
        <v>55725</v>
      </c>
      <c r="F6" s="29">
        <v>57049</v>
      </c>
      <c r="G6" s="29">
        <v>67785</v>
      </c>
      <c r="J6" s="29">
        <v>33290</v>
      </c>
      <c r="K6" s="29">
        <v>29126</v>
      </c>
      <c r="L6" s="29">
        <v>34129</v>
      </c>
      <c r="M6" s="71"/>
    </row>
    <row r="7" spans="1:13" ht="13.5" customHeight="1" x14ac:dyDescent="0.4">
      <c r="A7" s="76" t="s">
        <v>16</v>
      </c>
      <c r="B7" s="77"/>
      <c r="C7" s="78">
        <v>-28141</v>
      </c>
      <c r="D7" s="78">
        <v>-28877</v>
      </c>
      <c r="E7" s="78">
        <v>-33802</v>
      </c>
      <c r="F7" s="78">
        <v>-40678</v>
      </c>
      <c r="G7" s="78">
        <v>-44950</v>
      </c>
      <c r="J7" s="78">
        <v>-21201</v>
      </c>
      <c r="K7" s="78">
        <v>-20408</v>
      </c>
      <c r="L7" s="78">
        <v>-24511</v>
      </c>
    </row>
    <row r="8" spans="1:13" ht="13.5" customHeight="1" x14ac:dyDescent="0.4">
      <c r="A8" s="79" t="s">
        <v>17</v>
      </c>
      <c r="B8" s="80"/>
      <c r="C8" s="81">
        <f t="shared" ref="C8:F8" si="0">SUM(C6:C7)</f>
        <v>13226</v>
      </c>
      <c r="D8" s="81">
        <f t="shared" si="0"/>
        <v>26183</v>
      </c>
      <c r="E8" s="81">
        <f t="shared" si="0"/>
        <v>21923</v>
      </c>
      <c r="F8" s="81">
        <f t="shared" si="0"/>
        <v>16371</v>
      </c>
      <c r="G8" s="81">
        <f t="shared" ref="G8" si="1">SUM(G6:G7)</f>
        <v>22835</v>
      </c>
      <c r="J8" s="81">
        <f>SUM(J6:J7)</f>
        <v>12089</v>
      </c>
      <c r="K8" s="81">
        <f t="shared" ref="K8:L8" si="2">SUM(K6:K7)</f>
        <v>8718</v>
      </c>
      <c r="L8" s="81">
        <f t="shared" si="2"/>
        <v>9618</v>
      </c>
    </row>
    <row r="9" spans="1:13" ht="13.5" customHeight="1" x14ac:dyDescent="0.4">
      <c r="A9" s="1" t="s">
        <v>18</v>
      </c>
      <c r="B9" s="17"/>
      <c r="C9" s="29">
        <v>-2586</v>
      </c>
      <c r="D9" s="29">
        <v>-5295</v>
      </c>
      <c r="E9" s="29">
        <v>-5980</v>
      </c>
      <c r="F9" s="29">
        <v>-5520</v>
      </c>
      <c r="G9" s="29">
        <v>-5906</v>
      </c>
      <c r="J9" s="29">
        <v>-3242</v>
      </c>
      <c r="K9" s="29">
        <v>-2765</v>
      </c>
      <c r="L9" s="29">
        <v>-3396</v>
      </c>
    </row>
    <row r="10" spans="1:13" ht="13.5" customHeight="1" x14ac:dyDescent="0.4">
      <c r="A10" s="76" t="s">
        <v>19</v>
      </c>
      <c r="B10" s="77"/>
      <c r="C10" s="78">
        <f>-90+175-852-147-7</f>
        <v>-921</v>
      </c>
      <c r="D10" s="78">
        <f>-174+19-899-122-334</f>
        <v>-1510</v>
      </c>
      <c r="E10" s="78">
        <f>-301+1143+836+29+15</f>
        <v>1722</v>
      </c>
      <c r="F10" s="78">
        <f>-531-156-92</f>
        <v>-779</v>
      </c>
      <c r="G10" s="78">
        <f>-3107+8+3</f>
        <v>-3096</v>
      </c>
      <c r="J10" s="78">
        <f>-89-535</f>
        <v>-624</v>
      </c>
      <c r="K10" s="78">
        <v>-124</v>
      </c>
      <c r="L10" s="78">
        <v>-438</v>
      </c>
    </row>
    <row r="11" spans="1:13" ht="13.5" customHeight="1" x14ac:dyDescent="0.4">
      <c r="A11" s="79" t="s">
        <v>20</v>
      </c>
      <c r="B11" s="80"/>
      <c r="C11" s="81">
        <f t="shared" ref="C11:L11" si="3">SUM(C8:C10)</f>
        <v>9719</v>
      </c>
      <c r="D11" s="81">
        <f t="shared" si="3"/>
        <v>19378</v>
      </c>
      <c r="E11" s="81">
        <f t="shared" si="3"/>
        <v>17665</v>
      </c>
      <c r="F11" s="81">
        <f t="shared" si="3"/>
        <v>10072</v>
      </c>
      <c r="G11" s="81">
        <f>SUM(G8:G10)</f>
        <v>13833</v>
      </c>
      <c r="J11" s="81">
        <f t="shared" si="3"/>
        <v>8223</v>
      </c>
      <c r="K11" s="81">
        <f t="shared" si="3"/>
        <v>5829</v>
      </c>
      <c r="L11" s="81">
        <f t="shared" si="3"/>
        <v>5784</v>
      </c>
    </row>
    <row r="12" spans="1:13" ht="13.5" customHeight="1" x14ac:dyDescent="0.4">
      <c r="A12" s="1" t="s">
        <v>21</v>
      </c>
      <c r="B12" s="13"/>
      <c r="C12" s="29">
        <v>249</v>
      </c>
      <c r="D12" s="29">
        <v>465</v>
      </c>
      <c r="E12" s="29">
        <v>216</v>
      </c>
      <c r="F12" s="29">
        <v>266</v>
      </c>
      <c r="G12" s="29">
        <v>364</v>
      </c>
      <c r="J12" s="29">
        <v>183</v>
      </c>
      <c r="K12" s="29">
        <v>201</v>
      </c>
      <c r="L12" s="29">
        <v>321</v>
      </c>
    </row>
    <row r="13" spans="1:13" ht="13.5" customHeight="1" x14ac:dyDescent="0.4">
      <c r="A13" s="1" t="s">
        <v>22</v>
      </c>
      <c r="B13" s="13"/>
      <c r="C13" s="29">
        <v>-971</v>
      </c>
      <c r="D13" s="29">
        <v>-1343</v>
      </c>
      <c r="E13" s="29">
        <v>-1450</v>
      </c>
      <c r="F13" s="29">
        <v>-2354</v>
      </c>
      <c r="G13" s="29">
        <v>-2812</v>
      </c>
      <c r="J13" s="29">
        <v>-1286</v>
      </c>
      <c r="K13" s="29">
        <v>-1652</v>
      </c>
      <c r="L13" s="29">
        <v>-2204</v>
      </c>
    </row>
    <row r="14" spans="1:13" ht="13.5" customHeight="1" x14ac:dyDescent="0.4">
      <c r="A14" s="1" t="s">
        <v>23</v>
      </c>
      <c r="B14" s="13"/>
      <c r="C14" s="29">
        <v>1186</v>
      </c>
      <c r="D14" s="29">
        <v>-3840</v>
      </c>
      <c r="E14" s="29">
        <v>-332</v>
      </c>
      <c r="F14" s="29">
        <v>807</v>
      </c>
      <c r="G14" s="29">
        <v>-10118</v>
      </c>
      <c r="J14" s="29">
        <v>13077</v>
      </c>
      <c r="K14" s="29">
        <v>-8524</v>
      </c>
      <c r="L14" s="29">
        <v>2810</v>
      </c>
    </row>
    <row r="15" spans="1:13" ht="13.5" customHeight="1" x14ac:dyDescent="0.4">
      <c r="A15" s="1" t="s">
        <v>26</v>
      </c>
      <c r="B15" s="13"/>
      <c r="C15" s="29">
        <v>0</v>
      </c>
      <c r="D15" s="29">
        <v>4096</v>
      </c>
      <c r="E15" s="29">
        <v>0</v>
      </c>
      <c r="F15" s="29">
        <v>-32217</v>
      </c>
      <c r="G15" s="29">
        <v>0</v>
      </c>
      <c r="J15" s="29">
        <v>-32217</v>
      </c>
      <c r="K15" s="29">
        <v>0</v>
      </c>
      <c r="L15" s="29">
        <v>0</v>
      </c>
    </row>
    <row r="16" spans="1:13" ht="13.5" customHeight="1" x14ac:dyDescent="0.4">
      <c r="A16" s="76" t="s">
        <v>137</v>
      </c>
      <c r="B16" s="77"/>
      <c r="C16" s="29">
        <v>0</v>
      </c>
      <c r="D16" s="78">
        <f>-822+773</f>
        <v>-49</v>
      </c>
      <c r="E16" s="78">
        <v>-510</v>
      </c>
      <c r="F16" s="78">
        <v>0</v>
      </c>
      <c r="G16" s="78">
        <v>0</v>
      </c>
      <c r="J16" s="78">
        <v>0</v>
      </c>
      <c r="K16" s="78">
        <v>0</v>
      </c>
      <c r="L16" s="78">
        <v>0</v>
      </c>
    </row>
    <row r="17" spans="1:12" ht="13.5" customHeight="1" x14ac:dyDescent="0.4">
      <c r="A17" s="79" t="s">
        <v>106</v>
      </c>
      <c r="B17" s="80"/>
      <c r="C17" s="81">
        <f>SUM(C11:C16)</f>
        <v>10183</v>
      </c>
      <c r="D17" s="81">
        <f>SUM(D11:D16)</f>
        <v>18707</v>
      </c>
      <c r="E17" s="81">
        <f>SUM(E11:E16)</f>
        <v>15589</v>
      </c>
      <c r="F17" s="81">
        <f>SUM(F11:F16)</f>
        <v>-23426</v>
      </c>
      <c r="G17" s="81">
        <f>SUM(G11:G16)</f>
        <v>1267</v>
      </c>
      <c r="J17" s="81">
        <f>SUM(J11:J16)</f>
        <v>-12020</v>
      </c>
      <c r="K17" s="81">
        <f>SUM(K11:K16)</f>
        <v>-4146</v>
      </c>
      <c r="L17" s="81">
        <f>SUM(L11:L16)</f>
        <v>6711</v>
      </c>
    </row>
    <row r="18" spans="1:12" ht="13.5" customHeight="1" thickBot="1" x14ac:dyDescent="0.45">
      <c r="A18" s="97" t="s">
        <v>138</v>
      </c>
      <c r="B18" s="99"/>
      <c r="C18" s="100">
        <v>-1969</v>
      </c>
      <c r="D18" s="100">
        <v>-3570</v>
      </c>
      <c r="E18" s="100">
        <v>-3041</v>
      </c>
      <c r="F18" s="100">
        <v>3376</v>
      </c>
      <c r="G18" s="100">
        <v>-580</v>
      </c>
      <c r="J18" s="100">
        <v>422</v>
      </c>
      <c r="K18" s="100">
        <v>813</v>
      </c>
      <c r="L18" s="100">
        <v>-1269</v>
      </c>
    </row>
    <row r="19" spans="1:12" ht="12.4" thickBot="1" x14ac:dyDescent="0.45">
      <c r="A19" s="124" t="s">
        <v>139</v>
      </c>
      <c r="B19" s="125"/>
      <c r="C19" s="129">
        <f>SUM(C17:C18)</f>
        <v>8214</v>
      </c>
      <c r="D19" s="129">
        <f>SUM(D17:D18)</f>
        <v>15137</v>
      </c>
      <c r="E19" s="129">
        <f>SUM(E17:E18)</f>
        <v>12548</v>
      </c>
      <c r="F19" s="129">
        <f t="shared" ref="F19:G19" si="4">SUM(F17:F18)</f>
        <v>-20050</v>
      </c>
      <c r="G19" s="129">
        <f t="shared" si="4"/>
        <v>687</v>
      </c>
      <c r="J19" s="129">
        <f>SUM(J17:J18)</f>
        <v>-11598</v>
      </c>
      <c r="K19" s="129">
        <f t="shared" ref="K19:L19" si="5">SUM(K17:K18)</f>
        <v>-3333</v>
      </c>
      <c r="L19" s="129">
        <f t="shared" si="5"/>
        <v>5442</v>
      </c>
    </row>
    <row r="20" spans="1:12" ht="13.5" customHeight="1" thickTop="1" x14ac:dyDescent="0.4">
      <c r="A20" s="5"/>
    </row>
    <row r="21" spans="1:12" s="24" customFormat="1" ht="13.5" customHeight="1" x14ac:dyDescent="0.4">
      <c r="C21" s="38"/>
      <c r="D21" s="31"/>
      <c r="E21" s="31"/>
      <c r="F21" s="31"/>
      <c r="G21" s="31"/>
      <c r="J21" s="31"/>
      <c r="K21" s="31"/>
    </row>
    <row r="23" spans="1:12" ht="12" x14ac:dyDescent="0.4">
      <c r="A23" s="70"/>
    </row>
  </sheetData>
  <conditionalFormatting sqref="C21:G21">
    <cfRule type="cellIs" dxfId="5" priority="28" operator="equal">
      <formula>ок</formula>
    </cfRule>
    <cfRule type="cellIs" dxfId="4" priority="29" operator="equal">
      <formula>"""ок"""</formula>
    </cfRule>
    <cfRule type="cellIs" dxfId="3" priority="30" operator="equal">
      <formula>"""ОК"""</formula>
    </cfRule>
  </conditionalFormatting>
  <conditionalFormatting sqref="J21:K21">
    <cfRule type="cellIs" dxfId="2" priority="13" operator="equal">
      <formula>ок</formula>
    </cfRule>
    <cfRule type="cellIs" dxfId="1" priority="14" operator="equal">
      <formula>"""ок"""</formula>
    </cfRule>
    <cfRule type="cellIs" dxfId="0" priority="15" operator="equal">
      <formula>"""ОК"""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M6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58" sqref="J58"/>
    </sheetView>
  </sheetViews>
  <sheetFormatPr defaultColWidth="9.46484375" defaultRowHeight="13.5" customHeight="1" x14ac:dyDescent="0.5"/>
  <cols>
    <col min="1" max="1" width="67.86328125" style="2" customWidth="1"/>
    <col min="2" max="2" width="6.1328125" style="51" customWidth="1"/>
    <col min="3" max="3" width="12.796875" style="2" customWidth="1"/>
    <col min="4" max="7" width="12.796875" style="39" customWidth="1"/>
    <col min="8" max="9" width="9.46484375" style="39" customWidth="1"/>
    <col min="10" max="11" width="12.796875" style="39" customWidth="1"/>
    <col min="12" max="12" width="9.46484375" style="39" customWidth="1"/>
    <col min="13" max="13" width="9.46484375" style="2" customWidth="1"/>
    <col min="14" max="16384" width="9.46484375" style="2"/>
  </cols>
  <sheetData>
    <row r="1" spans="1:13" ht="13.5" customHeight="1" x14ac:dyDescent="0.4">
      <c r="A1" s="72" t="s">
        <v>9</v>
      </c>
      <c r="B1" s="2"/>
    </row>
    <row r="2" spans="1:13" ht="13.5" customHeight="1" x14ac:dyDescent="0.4">
      <c r="A2" s="73" t="s">
        <v>27</v>
      </c>
      <c r="B2" s="2"/>
      <c r="E2" s="40"/>
      <c r="F2" s="40"/>
      <c r="G2" s="40"/>
    </row>
    <row r="3" spans="1:13" ht="13.5" customHeight="1" x14ac:dyDescent="0.4">
      <c r="A3" s="5"/>
      <c r="B3" s="2"/>
      <c r="C3" s="41"/>
    </row>
    <row r="4" spans="1:13" s="11" customFormat="1" ht="13.5" customHeight="1" x14ac:dyDescent="0.4">
      <c r="A4" s="9"/>
      <c r="B4" s="42"/>
      <c r="C4" s="9">
        <v>2019</v>
      </c>
      <c r="D4" s="9">
        <v>2020</v>
      </c>
      <c r="E4" s="9">
        <v>2021</v>
      </c>
      <c r="F4" s="9">
        <v>2022</v>
      </c>
      <c r="G4" s="9">
        <v>2023</v>
      </c>
      <c r="H4" s="43"/>
      <c r="I4" s="43"/>
      <c r="J4" s="9" t="s">
        <v>134</v>
      </c>
      <c r="K4" s="9" t="s">
        <v>135</v>
      </c>
      <c r="L4" s="9" t="s">
        <v>140</v>
      </c>
    </row>
    <row r="5" spans="1:13" ht="13.5" customHeight="1" x14ac:dyDescent="0.4">
      <c r="A5" s="44" t="s">
        <v>73</v>
      </c>
      <c r="B5" s="2"/>
      <c r="C5" s="13"/>
      <c r="D5" s="45"/>
      <c r="E5" s="45"/>
      <c r="F5" s="45"/>
      <c r="G5" s="45"/>
      <c r="H5" s="45"/>
      <c r="I5" s="45"/>
      <c r="J5" s="45"/>
      <c r="K5" s="45"/>
      <c r="L5" s="45"/>
    </row>
    <row r="6" spans="1:13" ht="13.5" customHeight="1" x14ac:dyDescent="0.4">
      <c r="A6" s="33" t="s">
        <v>106</v>
      </c>
      <c r="B6" s="2"/>
      <c r="C6" s="46">
        <v>10183</v>
      </c>
      <c r="D6" s="46">
        <v>18707</v>
      </c>
      <c r="E6" s="46">
        <v>15589</v>
      </c>
      <c r="F6" s="46">
        <v>-23426</v>
      </c>
      <c r="G6" s="46">
        <v>1267</v>
      </c>
      <c r="H6" s="40"/>
      <c r="I6" s="40"/>
      <c r="J6" s="46">
        <v>-12020</v>
      </c>
      <c r="K6" s="46">
        <v>-4146</v>
      </c>
      <c r="L6" s="46">
        <v>6711</v>
      </c>
      <c r="M6" s="46"/>
    </row>
    <row r="7" spans="1:13" ht="13.5" customHeight="1" x14ac:dyDescent="0.4">
      <c r="A7" s="33" t="s">
        <v>74</v>
      </c>
      <c r="B7" s="2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</row>
    <row r="8" spans="1:13" ht="12" x14ac:dyDescent="0.4">
      <c r="A8" s="47" t="s">
        <v>75</v>
      </c>
      <c r="B8" s="37"/>
      <c r="C8" s="40">
        <v>4910</v>
      </c>
      <c r="D8" s="40">
        <v>6095</v>
      </c>
      <c r="E8" s="40">
        <v>7956</v>
      </c>
      <c r="F8" s="40">
        <v>9786</v>
      </c>
      <c r="G8" s="40">
        <v>9535</v>
      </c>
      <c r="H8" s="40"/>
      <c r="I8" s="40"/>
      <c r="J8" s="40">
        <v>4767</v>
      </c>
      <c r="K8" s="40">
        <v>5025</v>
      </c>
      <c r="L8" s="40">
        <v>5587</v>
      </c>
      <c r="M8" s="40"/>
    </row>
    <row r="9" spans="1:13" ht="13.5" customHeight="1" x14ac:dyDescent="0.4">
      <c r="A9" s="47" t="s">
        <v>137</v>
      </c>
      <c r="B9" s="37"/>
      <c r="C9" s="40">
        <v>0</v>
      </c>
      <c r="D9" s="40">
        <f>822-773</f>
        <v>49</v>
      </c>
      <c r="E9" s="40">
        <v>510</v>
      </c>
      <c r="F9" s="40">
        <v>0</v>
      </c>
      <c r="G9" s="40">
        <v>0</v>
      </c>
      <c r="H9" s="40"/>
      <c r="I9" s="40"/>
      <c r="J9" s="40">
        <v>0</v>
      </c>
      <c r="K9" s="40">
        <v>0</v>
      </c>
      <c r="L9" s="40"/>
      <c r="M9" s="40"/>
    </row>
    <row r="10" spans="1:13" ht="13.5" customHeight="1" x14ac:dyDescent="0.4">
      <c r="A10" s="47" t="s">
        <v>24</v>
      </c>
      <c r="B10" s="37"/>
      <c r="C10" s="40">
        <v>0</v>
      </c>
      <c r="D10" s="40">
        <v>-4096</v>
      </c>
      <c r="E10" s="40">
        <v>0</v>
      </c>
      <c r="F10" s="40">
        <v>32217</v>
      </c>
      <c r="G10" s="40">
        <v>0</v>
      </c>
      <c r="H10" s="40"/>
      <c r="I10" s="40"/>
      <c r="J10" s="40">
        <v>32217</v>
      </c>
      <c r="K10" s="40">
        <v>0</v>
      </c>
      <c r="L10" s="40"/>
      <c r="M10" s="40"/>
    </row>
    <row r="11" spans="1:13" ht="13.5" customHeight="1" x14ac:dyDescent="0.4">
      <c r="A11" s="47" t="s">
        <v>22</v>
      </c>
      <c r="B11" s="37"/>
      <c r="C11" s="40">
        <v>971</v>
      </c>
      <c r="D11" s="40">
        <v>1343</v>
      </c>
      <c r="E11" s="40">
        <v>1450</v>
      </c>
      <c r="F11" s="40">
        <v>2354</v>
      </c>
      <c r="G11" s="40">
        <v>2812</v>
      </c>
      <c r="H11" s="40"/>
      <c r="I11" s="40"/>
      <c r="J11" s="40">
        <v>1286</v>
      </c>
      <c r="K11" s="40">
        <v>1652</v>
      </c>
      <c r="L11" s="40">
        <v>2204</v>
      </c>
      <c r="M11" s="40"/>
    </row>
    <row r="12" spans="1:13" ht="13.5" customHeight="1" x14ac:dyDescent="0.4">
      <c r="A12" s="47" t="s">
        <v>21</v>
      </c>
      <c r="B12" s="37"/>
      <c r="C12" s="40">
        <v>-249</v>
      </c>
      <c r="D12" s="40">
        <v>-465</v>
      </c>
      <c r="E12" s="40">
        <v>-216</v>
      </c>
      <c r="F12" s="40">
        <v>-266</v>
      </c>
      <c r="G12" s="40">
        <v>-364</v>
      </c>
      <c r="H12" s="40"/>
      <c r="I12" s="40"/>
      <c r="J12" s="40">
        <v>-183</v>
      </c>
      <c r="K12" s="40">
        <v>-201</v>
      </c>
      <c r="L12" s="40">
        <v>-321</v>
      </c>
      <c r="M12" s="40"/>
    </row>
    <row r="13" spans="1:13" ht="13.5" customHeight="1" x14ac:dyDescent="0.4">
      <c r="A13" s="156" t="s">
        <v>153</v>
      </c>
      <c r="B13" s="37"/>
      <c r="C13" s="40">
        <v>147</v>
      </c>
      <c r="D13" s="40">
        <v>122</v>
      </c>
      <c r="E13" s="40">
        <v>-29</v>
      </c>
      <c r="F13" s="40">
        <v>50</v>
      </c>
      <c r="G13" s="40">
        <v>2251</v>
      </c>
      <c r="H13" s="40"/>
      <c r="I13" s="40"/>
      <c r="J13" s="40">
        <v>0</v>
      </c>
      <c r="K13" s="40">
        <v>148</v>
      </c>
      <c r="L13" s="40">
        <v>81</v>
      </c>
      <c r="M13" s="40"/>
    </row>
    <row r="14" spans="1:13" ht="13.5" customHeight="1" x14ac:dyDescent="0.4">
      <c r="A14" s="47" t="s">
        <v>23</v>
      </c>
      <c r="B14" s="37"/>
      <c r="C14" s="40">
        <v>-1186</v>
      </c>
      <c r="D14" s="40">
        <v>3840</v>
      </c>
      <c r="E14" s="40">
        <v>332</v>
      </c>
      <c r="F14" s="40">
        <v>-807</v>
      </c>
      <c r="G14" s="40">
        <v>10118</v>
      </c>
      <c r="H14" s="40"/>
      <c r="I14" s="40"/>
      <c r="J14" s="40">
        <v>-13077</v>
      </c>
      <c r="K14" s="40">
        <v>8524</v>
      </c>
      <c r="L14" s="40">
        <v>-2810</v>
      </c>
      <c r="M14" s="40"/>
    </row>
    <row r="15" spans="1:13" ht="12" x14ac:dyDescent="0.4">
      <c r="A15" s="47" t="s">
        <v>150</v>
      </c>
      <c r="B15" s="37"/>
      <c r="C15" s="40">
        <v>852</v>
      </c>
      <c r="D15" s="40">
        <v>899</v>
      </c>
      <c r="E15" s="40">
        <v>-836</v>
      </c>
      <c r="F15" s="40">
        <v>156</v>
      </c>
      <c r="G15" s="40">
        <v>-8</v>
      </c>
      <c r="H15" s="40"/>
      <c r="I15" s="40"/>
      <c r="J15" s="40">
        <v>201</v>
      </c>
      <c r="K15" s="40">
        <v>-2</v>
      </c>
      <c r="L15" s="40">
        <v>122</v>
      </c>
      <c r="M15" s="40"/>
    </row>
    <row r="16" spans="1:13" ht="13.5" customHeight="1" x14ac:dyDescent="0.4">
      <c r="A16" s="151" t="s">
        <v>104</v>
      </c>
      <c r="B16" s="37"/>
      <c r="C16" s="40">
        <v>-175</v>
      </c>
      <c r="D16" s="40">
        <v>-19</v>
      </c>
      <c r="E16" s="40">
        <v>-1143</v>
      </c>
      <c r="F16" s="40">
        <v>0</v>
      </c>
      <c r="G16" s="40">
        <v>0</v>
      </c>
      <c r="H16" s="40"/>
      <c r="I16" s="40"/>
      <c r="J16" s="40">
        <v>0</v>
      </c>
      <c r="K16" s="40">
        <v>0</v>
      </c>
      <c r="L16" s="40">
        <v>0</v>
      </c>
      <c r="M16" s="40"/>
    </row>
    <row r="17" spans="1:13" ht="13.5" customHeight="1" x14ac:dyDescent="0.4">
      <c r="A17" s="47" t="s">
        <v>144</v>
      </c>
      <c r="B17" s="37"/>
      <c r="C17" s="40">
        <v>90</v>
      </c>
      <c r="D17" s="40">
        <v>174</v>
      </c>
      <c r="E17" s="40">
        <v>301</v>
      </c>
      <c r="F17" s="40">
        <v>92</v>
      </c>
      <c r="G17" s="40">
        <v>-3</v>
      </c>
      <c r="H17" s="40"/>
      <c r="I17" s="40"/>
      <c r="J17" s="40">
        <v>89</v>
      </c>
      <c r="K17" s="40">
        <v>0</v>
      </c>
      <c r="L17" s="40">
        <v>0</v>
      </c>
      <c r="M17" s="40"/>
    </row>
    <row r="18" spans="1:13" ht="13.5" customHeight="1" x14ac:dyDescent="0.4">
      <c r="A18" s="47" t="s">
        <v>76</v>
      </c>
      <c r="B18" s="37"/>
      <c r="C18" s="40">
        <v>0</v>
      </c>
      <c r="D18" s="40">
        <v>427</v>
      </c>
      <c r="E18" s="40">
        <v>-35</v>
      </c>
      <c r="F18" s="40">
        <v>-91</v>
      </c>
      <c r="G18" s="40">
        <v>-105</v>
      </c>
      <c r="H18" s="40"/>
      <c r="I18" s="40"/>
      <c r="J18" s="40">
        <v>793</v>
      </c>
      <c r="K18" s="40">
        <v>190</v>
      </c>
      <c r="L18" s="40">
        <v>135</v>
      </c>
      <c r="M18" s="40"/>
    </row>
    <row r="19" spans="1:13" ht="22.25" customHeight="1" x14ac:dyDescent="0.4">
      <c r="A19" s="47" t="s">
        <v>77</v>
      </c>
      <c r="B19" s="37"/>
      <c r="C19" s="40">
        <v>282</v>
      </c>
      <c r="D19" s="40">
        <v>-1688</v>
      </c>
      <c r="E19" s="40">
        <v>758</v>
      </c>
      <c r="F19" s="40">
        <v>0</v>
      </c>
      <c r="G19" s="40">
        <v>0</v>
      </c>
      <c r="H19" s="40"/>
      <c r="I19" s="40"/>
      <c r="J19" s="40">
        <v>-864</v>
      </c>
      <c r="K19" s="40">
        <v>914</v>
      </c>
      <c r="L19" s="40">
        <v>109</v>
      </c>
      <c r="M19" s="40"/>
    </row>
    <row r="20" spans="1:13" ht="13.5" customHeight="1" x14ac:dyDescent="0.4">
      <c r="A20" s="105" t="s">
        <v>78</v>
      </c>
      <c r="B20" s="121"/>
      <c r="C20" s="107">
        <v>239</v>
      </c>
      <c r="D20" s="107">
        <v>145</v>
      </c>
      <c r="E20" s="107">
        <v>392</v>
      </c>
      <c r="F20" s="107">
        <v>0</v>
      </c>
      <c r="G20" s="107">
        <v>0</v>
      </c>
      <c r="H20" s="40"/>
      <c r="I20" s="40"/>
      <c r="J20" s="107">
        <v>-37</v>
      </c>
      <c r="K20" s="107">
        <v>-94</v>
      </c>
      <c r="L20" s="107">
        <v>-127</v>
      </c>
      <c r="M20" s="40"/>
    </row>
    <row r="21" spans="1:13" ht="13.5" customHeight="1" x14ac:dyDescent="0.4">
      <c r="A21" s="33" t="s">
        <v>79</v>
      </c>
      <c r="B21" s="2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</row>
    <row r="22" spans="1:13" ht="13.5" customHeight="1" x14ac:dyDescent="0.4">
      <c r="A22" s="47" t="s">
        <v>80</v>
      </c>
      <c r="B22" s="2"/>
      <c r="C22" s="40">
        <v>556</v>
      </c>
      <c r="D22" s="40">
        <v>-1256</v>
      </c>
      <c r="E22" s="40">
        <v>-4394</v>
      </c>
      <c r="F22" s="40">
        <v>-749</v>
      </c>
      <c r="G22" s="40">
        <v>-2091</v>
      </c>
      <c r="H22" s="40"/>
      <c r="I22" s="40"/>
      <c r="J22" s="40">
        <v>-754</v>
      </c>
      <c r="K22" s="40">
        <v>-2551</v>
      </c>
      <c r="L22" s="40">
        <v>-1352</v>
      </c>
      <c r="M22" s="40"/>
    </row>
    <row r="23" spans="1:13" ht="13.5" customHeight="1" x14ac:dyDescent="0.4">
      <c r="A23" s="47" t="s">
        <v>81</v>
      </c>
      <c r="B23" s="2"/>
      <c r="C23" s="40">
        <v>485</v>
      </c>
      <c r="D23" s="40">
        <v>-530</v>
      </c>
      <c r="E23" s="40">
        <v>-663</v>
      </c>
      <c r="F23" s="40">
        <v>680</v>
      </c>
      <c r="G23" s="40">
        <v>-1156</v>
      </c>
      <c r="H23" s="40"/>
      <c r="I23" s="40"/>
      <c r="J23" s="40">
        <v>-359</v>
      </c>
      <c r="K23" s="40">
        <v>-1190</v>
      </c>
      <c r="L23" s="40">
        <v>-251</v>
      </c>
      <c r="M23" s="40"/>
    </row>
    <row r="24" spans="1:13" ht="13.5" customHeight="1" x14ac:dyDescent="0.4">
      <c r="A24" s="47" t="s">
        <v>82</v>
      </c>
      <c r="B24" s="2"/>
      <c r="C24" s="40">
        <v>-818</v>
      </c>
      <c r="D24" s="40">
        <v>-743</v>
      </c>
      <c r="E24" s="40">
        <v>-522</v>
      </c>
      <c r="F24" s="40">
        <v>614</v>
      </c>
      <c r="G24" s="40">
        <v>-616</v>
      </c>
      <c r="H24" s="40"/>
      <c r="I24" s="40"/>
      <c r="J24" s="40">
        <v>238</v>
      </c>
      <c r="K24" s="40">
        <v>-32</v>
      </c>
      <c r="L24" s="40">
        <v>202</v>
      </c>
      <c r="M24" s="40"/>
    </row>
    <row r="25" spans="1:13" ht="13.5" customHeight="1" x14ac:dyDescent="0.4">
      <c r="A25" s="47" t="s">
        <v>149</v>
      </c>
      <c r="B25" s="2"/>
      <c r="C25" s="40">
        <v>-67</v>
      </c>
      <c r="D25" s="40">
        <v>891</v>
      </c>
      <c r="E25" s="40">
        <v>1720</v>
      </c>
      <c r="F25" s="40">
        <v>538</v>
      </c>
      <c r="G25" s="40">
        <v>511</v>
      </c>
      <c r="H25" s="40"/>
      <c r="I25" s="40"/>
      <c r="J25" s="40">
        <v>993</v>
      </c>
      <c r="K25" s="40">
        <v>1410</v>
      </c>
      <c r="L25" s="40">
        <v>39</v>
      </c>
      <c r="M25" s="40"/>
    </row>
    <row r="26" spans="1:13" ht="13.5" customHeight="1" x14ac:dyDescent="0.4">
      <c r="A26" s="105" t="s">
        <v>83</v>
      </c>
      <c r="B26" s="106"/>
      <c r="C26" s="107">
        <v>83</v>
      </c>
      <c r="D26" s="107">
        <v>-136</v>
      </c>
      <c r="E26" s="107">
        <v>-111</v>
      </c>
      <c r="F26" s="107">
        <v>640</v>
      </c>
      <c r="G26" s="107">
        <v>373</v>
      </c>
      <c r="H26" s="40"/>
      <c r="I26" s="40"/>
      <c r="J26" s="107">
        <v>0</v>
      </c>
      <c r="K26" s="107">
        <v>0</v>
      </c>
      <c r="L26" s="40"/>
      <c r="M26" s="40"/>
    </row>
    <row r="27" spans="1:13" ht="13.5" customHeight="1" x14ac:dyDescent="0.4">
      <c r="A27" s="83" t="s">
        <v>84</v>
      </c>
      <c r="B27" s="108"/>
      <c r="C27" s="109">
        <f>SUM(C6:C26)</f>
        <v>16303</v>
      </c>
      <c r="D27" s="109">
        <f>SUM(D6:D26)</f>
        <v>23759</v>
      </c>
      <c r="E27" s="109">
        <f>SUM(E6:E26)</f>
        <v>21059</v>
      </c>
      <c r="F27" s="109">
        <f>SUM(F6:F26)</f>
        <v>21788</v>
      </c>
      <c r="G27" s="109">
        <f>SUM(G6:G26)</f>
        <v>22524</v>
      </c>
      <c r="H27" s="48"/>
      <c r="I27" s="48"/>
      <c r="J27" s="109">
        <f>SUM(J6:J26)</f>
        <v>13290</v>
      </c>
      <c r="K27" s="109">
        <f>SUM(K6:K26)</f>
        <v>9647</v>
      </c>
      <c r="L27" s="109">
        <f>SUM(L6:L26)</f>
        <v>10329</v>
      </c>
    </row>
    <row r="28" spans="1:13" ht="13.5" customHeight="1" x14ac:dyDescent="0.4">
      <c r="A28" s="33" t="s">
        <v>85</v>
      </c>
      <c r="B28" s="2"/>
      <c r="C28" s="46">
        <v>-479</v>
      </c>
      <c r="D28" s="46">
        <v>-1349</v>
      </c>
      <c r="E28" s="46">
        <v>-1480</v>
      </c>
      <c r="F28" s="46">
        <v>-2184</v>
      </c>
      <c r="G28" s="46">
        <v>-3205</v>
      </c>
      <c r="H28" s="40"/>
      <c r="I28" s="40"/>
      <c r="J28" s="46">
        <v>-1069</v>
      </c>
      <c r="K28" s="46">
        <v>-1231</v>
      </c>
      <c r="L28" s="46">
        <v>-2698</v>
      </c>
      <c r="M28" s="46"/>
    </row>
    <row r="29" spans="1:13" ht="13.5" customHeight="1" thickBot="1" x14ac:dyDescent="0.45">
      <c r="A29" s="114" t="s">
        <v>86</v>
      </c>
      <c r="B29" s="115"/>
      <c r="C29" s="116">
        <v>-798</v>
      </c>
      <c r="D29" s="116">
        <v>-1935</v>
      </c>
      <c r="E29" s="116">
        <v>-2356</v>
      </c>
      <c r="F29" s="116">
        <v>-1304</v>
      </c>
      <c r="G29" s="116">
        <v>-1190</v>
      </c>
      <c r="H29" s="40"/>
      <c r="I29" s="40"/>
      <c r="J29" s="116">
        <v>-1222</v>
      </c>
      <c r="K29" s="116">
        <v>-138</v>
      </c>
      <c r="L29" s="46">
        <v>-420</v>
      </c>
      <c r="M29" s="46"/>
    </row>
    <row r="30" spans="1:13" ht="13.25" customHeight="1" thickBot="1" x14ac:dyDescent="0.45">
      <c r="A30" s="117" t="s">
        <v>152</v>
      </c>
      <c r="B30" s="118"/>
      <c r="C30" s="119">
        <f t="shared" ref="C30:G30" si="0">SUM(C27:C29)</f>
        <v>15026</v>
      </c>
      <c r="D30" s="119">
        <f t="shared" si="0"/>
        <v>20475</v>
      </c>
      <c r="E30" s="119">
        <f t="shared" si="0"/>
        <v>17223</v>
      </c>
      <c r="F30" s="119">
        <f t="shared" si="0"/>
        <v>18300</v>
      </c>
      <c r="G30" s="119">
        <f t="shared" si="0"/>
        <v>18129</v>
      </c>
      <c r="H30" s="48"/>
      <c r="I30" s="48"/>
      <c r="J30" s="119">
        <f>SUM(J27:J29)</f>
        <v>10999</v>
      </c>
      <c r="K30" s="119">
        <f>SUM(K27:K29)</f>
        <v>8278</v>
      </c>
      <c r="L30" s="119">
        <f>SUM(L27:L29)</f>
        <v>7211</v>
      </c>
    </row>
    <row r="31" spans="1:13" ht="13.5" customHeight="1" x14ac:dyDescent="0.4">
      <c r="A31" s="44"/>
      <c r="B31" s="2"/>
      <c r="C31" s="11"/>
      <c r="D31" s="49"/>
      <c r="E31" s="49"/>
      <c r="F31" s="49"/>
      <c r="G31" s="49"/>
      <c r="H31" s="49"/>
      <c r="I31" s="49"/>
      <c r="J31" s="50"/>
      <c r="K31" s="50"/>
      <c r="L31" s="50"/>
    </row>
    <row r="32" spans="1:13" ht="13.5" customHeight="1" x14ac:dyDescent="0.4">
      <c r="A32" s="44" t="s">
        <v>87</v>
      </c>
      <c r="B32" s="2"/>
      <c r="C32" s="40"/>
      <c r="D32" s="40"/>
      <c r="E32" s="40"/>
      <c r="F32" s="40"/>
      <c r="G32" s="40"/>
      <c r="H32" s="40"/>
      <c r="I32" s="40"/>
      <c r="J32" s="46"/>
      <c r="K32" s="46"/>
      <c r="L32" s="46"/>
      <c r="M32" s="46"/>
    </row>
    <row r="33" spans="1:13" ht="13.5" customHeight="1" x14ac:dyDescent="0.4">
      <c r="A33" s="33" t="s">
        <v>154</v>
      </c>
      <c r="B33" s="2"/>
      <c r="C33" s="46">
        <v>-141</v>
      </c>
      <c r="D33" s="46">
        <v>-963</v>
      </c>
      <c r="E33" s="46">
        <v>-559</v>
      </c>
      <c r="F33" s="46">
        <v>-675</v>
      </c>
      <c r="G33" s="46">
        <v>-736</v>
      </c>
      <c r="H33" s="40"/>
      <c r="I33" s="40"/>
      <c r="J33" s="46">
        <v>-234</v>
      </c>
      <c r="K33" s="46">
        <v>-745</v>
      </c>
      <c r="L33" s="46">
        <v>-519</v>
      </c>
      <c r="M33" s="46"/>
    </row>
    <row r="34" spans="1:13" ht="13.5" customHeight="1" x14ac:dyDescent="0.4">
      <c r="A34" s="33" t="s">
        <v>88</v>
      </c>
      <c r="B34" s="2"/>
      <c r="C34" s="46">
        <v>-9702</v>
      </c>
      <c r="D34" s="46">
        <v>-10842</v>
      </c>
      <c r="E34" s="46">
        <v>-18772</v>
      </c>
      <c r="F34" s="46">
        <v>-18899</v>
      </c>
      <c r="G34" s="46">
        <v>-19580</v>
      </c>
      <c r="H34" s="40"/>
      <c r="I34" s="40"/>
      <c r="J34" s="46">
        <v>-10105</v>
      </c>
      <c r="K34" s="46">
        <v>-7756</v>
      </c>
      <c r="L34" s="46">
        <v>-8230</v>
      </c>
      <c r="M34" s="46"/>
    </row>
    <row r="35" spans="1:13" ht="13.5" customHeight="1" x14ac:dyDescent="0.4">
      <c r="A35" s="33" t="s">
        <v>89</v>
      </c>
      <c r="B35" s="2"/>
      <c r="C35" s="46">
        <v>18</v>
      </c>
      <c r="D35" s="46">
        <v>28</v>
      </c>
      <c r="E35" s="46">
        <v>220</v>
      </c>
      <c r="F35" s="46">
        <v>41</v>
      </c>
      <c r="G35" s="46">
        <v>389</v>
      </c>
      <c r="H35" s="40"/>
      <c r="I35" s="40"/>
      <c r="J35" s="46">
        <v>0</v>
      </c>
      <c r="K35" s="46">
        <v>15</v>
      </c>
      <c r="L35" s="46">
        <v>0</v>
      </c>
      <c r="M35" s="46"/>
    </row>
    <row r="36" spans="1:13" ht="13.5" customHeight="1" x14ac:dyDescent="0.4">
      <c r="A36" s="33" t="s">
        <v>36</v>
      </c>
      <c r="B36" s="2"/>
      <c r="C36" s="46">
        <v>-1206</v>
      </c>
      <c r="D36" s="46">
        <v>-1632</v>
      </c>
      <c r="E36" s="46">
        <v>-511</v>
      </c>
      <c r="F36" s="46">
        <v>-509</v>
      </c>
      <c r="G36" s="46">
        <v>-1995</v>
      </c>
      <c r="H36" s="40"/>
      <c r="I36" s="40"/>
      <c r="J36" s="46">
        <v>-219</v>
      </c>
      <c r="K36" s="46">
        <v>-1542</v>
      </c>
      <c r="L36" s="46">
        <v>-3042</v>
      </c>
      <c r="M36" s="46"/>
    </row>
    <row r="37" spans="1:13" ht="13.5" customHeight="1" x14ac:dyDescent="0.4">
      <c r="A37" s="33" t="s">
        <v>147</v>
      </c>
      <c r="B37" s="2"/>
      <c r="C37" s="46">
        <v>956</v>
      </c>
      <c r="D37" s="46">
        <v>1298</v>
      </c>
      <c r="E37" s="46">
        <v>935</v>
      </c>
      <c r="F37" s="46">
        <v>342</v>
      </c>
      <c r="G37" s="46">
        <v>1392</v>
      </c>
      <c r="H37" s="40"/>
      <c r="I37" s="40"/>
      <c r="J37" s="46">
        <v>33</v>
      </c>
      <c r="K37" s="46">
        <v>1382</v>
      </c>
      <c r="L37" s="46">
        <v>12</v>
      </c>
      <c r="M37" s="46"/>
    </row>
    <row r="38" spans="1:13" ht="13.5" customHeight="1" x14ac:dyDescent="0.4">
      <c r="A38" s="33" t="s">
        <v>146</v>
      </c>
      <c r="B38" s="2"/>
      <c r="C38" s="46">
        <v>-600</v>
      </c>
      <c r="D38" s="46">
        <f>-14118-3175</f>
        <v>-17293</v>
      </c>
      <c r="E38" s="46">
        <v>-7422</v>
      </c>
      <c r="F38" s="46">
        <v>-4000</v>
      </c>
      <c r="G38" s="46">
        <v>0</v>
      </c>
      <c r="H38" s="40"/>
      <c r="I38" s="40"/>
      <c r="J38" s="46">
        <v>-4000</v>
      </c>
      <c r="K38" s="46">
        <v>0</v>
      </c>
      <c r="L38" s="46"/>
      <c r="M38" s="46"/>
    </row>
    <row r="39" spans="1:13" ht="12" x14ac:dyDescent="0.4">
      <c r="A39" s="110" t="s">
        <v>90</v>
      </c>
      <c r="B39" s="106"/>
      <c r="C39" s="111">
        <v>80</v>
      </c>
      <c r="D39" s="111">
        <v>109</v>
      </c>
      <c r="E39" s="111">
        <v>49</v>
      </c>
      <c r="F39" s="111">
        <v>101</v>
      </c>
      <c r="G39" s="111">
        <v>145</v>
      </c>
      <c r="H39" s="40"/>
      <c r="I39" s="40"/>
      <c r="J39" s="111">
        <v>87</v>
      </c>
      <c r="K39" s="111">
        <v>62</v>
      </c>
      <c r="L39" s="46">
        <v>104</v>
      </c>
      <c r="M39" s="46"/>
    </row>
    <row r="40" spans="1:13" ht="13.5" customHeight="1" thickBot="1" x14ac:dyDescent="0.45">
      <c r="A40" s="154" t="s">
        <v>91</v>
      </c>
      <c r="B40" s="112"/>
      <c r="C40" s="113">
        <f>SUM(C33:C39)</f>
        <v>-10595</v>
      </c>
      <c r="D40" s="113">
        <f>SUM(D33:D39)</f>
        <v>-29295</v>
      </c>
      <c r="E40" s="113">
        <f>SUM(E33:E39)</f>
        <v>-26060</v>
      </c>
      <c r="F40" s="113">
        <f>SUM(F33:F39)</f>
        <v>-23599</v>
      </c>
      <c r="G40" s="113">
        <f>SUM(G33:G39)</f>
        <v>-20385</v>
      </c>
      <c r="H40" s="48"/>
      <c r="I40" s="48"/>
      <c r="J40" s="113">
        <f>SUM(J33:J39)</f>
        <v>-14438</v>
      </c>
      <c r="K40" s="113">
        <f>SUM(K33:K39)</f>
        <v>-8584</v>
      </c>
      <c r="L40" s="113">
        <f>SUM(L33:L39)</f>
        <v>-11675</v>
      </c>
    </row>
    <row r="41" spans="1:13" ht="13.5" customHeight="1" x14ac:dyDescent="0.4">
      <c r="A41" s="33"/>
      <c r="B41" s="2"/>
      <c r="C41" s="13"/>
      <c r="D41" s="45"/>
      <c r="E41" s="45"/>
      <c r="F41" s="45"/>
      <c r="G41" s="45"/>
      <c r="H41" s="45"/>
      <c r="I41" s="45"/>
      <c r="J41" s="15"/>
      <c r="K41" s="15"/>
      <c r="L41" s="15"/>
    </row>
    <row r="42" spans="1:13" ht="13.5" customHeight="1" x14ac:dyDescent="0.4">
      <c r="A42" s="44" t="s">
        <v>92</v>
      </c>
      <c r="B42" s="2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</row>
    <row r="43" spans="1:13" ht="13.5" customHeight="1" x14ac:dyDescent="0.4">
      <c r="A43" s="33" t="s">
        <v>93</v>
      </c>
      <c r="B43" s="2"/>
      <c r="C43" s="46">
        <v>27207</v>
      </c>
      <c r="D43" s="46">
        <v>36309</v>
      </c>
      <c r="E43" s="46">
        <v>42843</v>
      </c>
      <c r="F43" s="46">
        <f>65629</f>
        <v>65629</v>
      </c>
      <c r="G43" s="46">
        <f>51949</f>
        <v>51949</v>
      </c>
      <c r="H43" s="40"/>
      <c r="I43" s="40"/>
      <c r="J43" s="46">
        <v>50127</v>
      </c>
      <c r="K43" s="46">
        <v>34342</v>
      </c>
      <c r="L43" s="46">
        <v>29864</v>
      </c>
      <c r="M43" s="46"/>
    </row>
    <row r="44" spans="1:13" ht="13.5" customHeight="1" x14ac:dyDescent="0.4">
      <c r="A44" s="33" t="s">
        <v>155</v>
      </c>
      <c r="B44" s="2"/>
      <c r="C44" s="46"/>
      <c r="D44" s="46"/>
      <c r="E44" s="46"/>
      <c r="F44" s="46">
        <v>5932</v>
      </c>
      <c r="G44" s="46">
        <v>16700</v>
      </c>
      <c r="H44" s="40"/>
      <c r="I44" s="40"/>
      <c r="J44" s="46"/>
      <c r="K44" s="46"/>
      <c r="L44" s="46"/>
      <c r="M44" s="46"/>
    </row>
    <row r="45" spans="1:13" ht="13.5" customHeight="1" x14ac:dyDescent="0.4">
      <c r="A45" s="33" t="s">
        <v>94</v>
      </c>
      <c r="B45" s="2"/>
      <c r="C45" s="46">
        <v>-26693</v>
      </c>
      <c r="D45" s="46">
        <v>-19616</v>
      </c>
      <c r="E45" s="46">
        <v>-28353</v>
      </c>
      <c r="F45" s="46">
        <v>-64197</v>
      </c>
      <c r="G45" s="46">
        <v>-70744</v>
      </c>
      <c r="H45" s="40"/>
      <c r="I45" s="40"/>
      <c r="J45" s="46">
        <v>-45731</v>
      </c>
      <c r="K45" s="46">
        <v>-32062</v>
      </c>
      <c r="L45" s="46">
        <v>-22230</v>
      </c>
      <c r="M45" s="46"/>
    </row>
    <row r="46" spans="1:13" ht="13.5" customHeight="1" x14ac:dyDescent="0.4">
      <c r="A46" s="33" t="s">
        <v>95</v>
      </c>
      <c r="B46" s="2"/>
      <c r="C46" s="46">
        <v>-1337</v>
      </c>
      <c r="D46" s="46">
        <v>-505</v>
      </c>
      <c r="E46" s="46">
        <v>-279</v>
      </c>
      <c r="F46" s="46">
        <v>-419</v>
      </c>
      <c r="G46" s="46">
        <v>-470</v>
      </c>
      <c r="H46" s="40"/>
      <c r="I46" s="40"/>
      <c r="J46" s="46">
        <v>-244</v>
      </c>
      <c r="K46" s="46">
        <v>-90</v>
      </c>
      <c r="L46" s="46">
        <v>-963</v>
      </c>
      <c r="M46" s="46"/>
    </row>
    <row r="47" spans="1:13" ht="12.6" customHeight="1" x14ac:dyDescent="0.4">
      <c r="A47" s="33" t="s">
        <v>96</v>
      </c>
      <c r="B47" s="2"/>
      <c r="C47" s="46">
        <v>-5099</v>
      </c>
      <c r="D47" s="46">
        <v>-3273</v>
      </c>
      <c r="E47" s="46">
        <v>-3447</v>
      </c>
      <c r="F47" s="46">
        <v>-2087</v>
      </c>
      <c r="G47" s="46">
        <v>-1677</v>
      </c>
      <c r="H47" s="40"/>
      <c r="I47" s="40"/>
      <c r="J47" s="46">
        <v>-1623</v>
      </c>
      <c r="K47" s="46">
        <v>-1037</v>
      </c>
      <c r="L47" s="46">
        <v>-1398</v>
      </c>
      <c r="M47" s="46"/>
    </row>
    <row r="48" spans="1:13" ht="13.5" customHeight="1" x14ac:dyDescent="0.4">
      <c r="A48" s="33" t="s">
        <v>97</v>
      </c>
      <c r="B48" s="2"/>
      <c r="C48" s="46">
        <v>0</v>
      </c>
      <c r="D48" s="46">
        <v>-3700</v>
      </c>
      <c r="E48" s="46">
        <v>-842</v>
      </c>
      <c r="F48" s="46">
        <v>-113</v>
      </c>
      <c r="G48" s="46"/>
      <c r="H48" s="40"/>
      <c r="I48" s="40"/>
      <c r="J48" s="46">
        <v>-113</v>
      </c>
      <c r="K48" s="46">
        <v>0</v>
      </c>
      <c r="L48" s="46"/>
      <c r="M48" s="46"/>
    </row>
    <row r="49" spans="1:13" ht="13.5" customHeight="1" x14ac:dyDescent="0.4">
      <c r="A49" s="33" t="s">
        <v>103</v>
      </c>
      <c r="B49" s="2"/>
      <c r="C49" s="46">
        <v>0</v>
      </c>
      <c r="D49" s="46">
        <v>0</v>
      </c>
      <c r="E49" s="46">
        <v>0</v>
      </c>
      <c r="F49" s="46">
        <v>0</v>
      </c>
      <c r="G49" s="46">
        <v>7000</v>
      </c>
      <c r="H49" s="40"/>
      <c r="I49" s="40"/>
      <c r="J49" s="46"/>
      <c r="K49" s="46"/>
      <c r="L49" s="46">
        <v>8011</v>
      </c>
      <c r="M49" s="46"/>
    </row>
    <row r="50" spans="1:13" ht="13.5" customHeight="1" x14ac:dyDescent="0.4">
      <c r="A50" s="33" t="s">
        <v>105</v>
      </c>
      <c r="B50" s="2"/>
      <c r="C50" s="46">
        <v>0</v>
      </c>
      <c r="D50" s="46">
        <v>0</v>
      </c>
      <c r="E50" s="46">
        <v>0</v>
      </c>
      <c r="F50" s="46">
        <v>0</v>
      </c>
      <c r="G50" s="46">
        <v>-378</v>
      </c>
      <c r="H50" s="40"/>
      <c r="I50" s="40"/>
      <c r="J50" s="46"/>
      <c r="K50" s="46"/>
      <c r="L50" s="46">
        <v>-68</v>
      </c>
      <c r="M50" s="46"/>
    </row>
    <row r="51" spans="1:13" ht="13.5" customHeight="1" thickBot="1" x14ac:dyDescent="0.45">
      <c r="A51" s="114" t="s">
        <v>98</v>
      </c>
      <c r="B51" s="115"/>
      <c r="C51" s="116">
        <v>1403</v>
      </c>
      <c r="D51" s="116">
        <v>0</v>
      </c>
      <c r="E51" s="116">
        <v>0</v>
      </c>
      <c r="F51" s="116">
        <v>0</v>
      </c>
      <c r="G51" s="116"/>
      <c r="H51" s="40"/>
      <c r="I51" s="40"/>
      <c r="J51" s="116">
        <v>0</v>
      </c>
      <c r="K51" s="116">
        <v>0</v>
      </c>
      <c r="L51" s="46"/>
      <c r="M51" s="46"/>
    </row>
    <row r="52" spans="1:13" ht="13.5" customHeight="1" thickBot="1" x14ac:dyDescent="0.45">
      <c r="A52" s="117" t="s">
        <v>99</v>
      </c>
      <c r="B52" s="118"/>
      <c r="C52" s="119">
        <f>SUM(C43:C51)</f>
        <v>-4519</v>
      </c>
      <c r="D52" s="119">
        <f>SUM(D43:D51)</f>
        <v>9215</v>
      </c>
      <c r="E52" s="119">
        <f>SUM(E43:E51)</f>
        <v>9922</v>
      </c>
      <c r="F52" s="119">
        <f>SUM(F43:F51)</f>
        <v>4745</v>
      </c>
      <c r="G52" s="119">
        <f>SUM(G43:G51)</f>
        <v>2380</v>
      </c>
      <c r="H52" s="48"/>
      <c r="I52" s="48"/>
      <c r="J52" s="119">
        <f>SUM(J43:J51)</f>
        <v>2416</v>
      </c>
      <c r="K52" s="119">
        <f>SUM(K43:K51)</f>
        <v>1153</v>
      </c>
      <c r="L52" s="119">
        <f>SUM(L43:L51)</f>
        <v>13216</v>
      </c>
    </row>
    <row r="53" spans="1:13" ht="13.5" customHeight="1" x14ac:dyDescent="0.5">
      <c r="J53" s="3"/>
      <c r="K53" s="3"/>
      <c r="L53" s="3"/>
    </row>
    <row r="54" spans="1:13" ht="13.5" customHeight="1" x14ac:dyDescent="0.4">
      <c r="A54" s="44" t="s">
        <v>100</v>
      </c>
      <c r="B54" s="67"/>
      <c r="C54" s="48">
        <v>-88</v>
      </c>
      <c r="D54" s="48">
        <v>395</v>
      </c>
      <c r="E54" s="48">
        <v>1085</v>
      </c>
      <c r="F54" s="48">
        <v>-554</v>
      </c>
      <c r="G54" s="48">
        <v>124</v>
      </c>
      <c r="H54" s="48"/>
      <c r="I54" s="48"/>
      <c r="J54" s="48">
        <v>-1023</v>
      </c>
      <c r="K54" s="48">
        <v>847</v>
      </c>
      <c r="L54" s="48">
        <v>8752</v>
      </c>
      <c r="M54" s="46"/>
    </row>
    <row r="55" spans="1:13" ht="13.5" customHeight="1" x14ac:dyDescent="0.4">
      <c r="A55" s="33"/>
      <c r="B55" s="2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</row>
    <row r="56" spans="1:13" ht="13.5" customHeight="1" x14ac:dyDescent="0.4">
      <c r="A56" s="44" t="s">
        <v>101</v>
      </c>
      <c r="B56" s="2"/>
      <c r="C56" s="48">
        <v>443</v>
      </c>
      <c r="D56" s="48">
        <v>355</v>
      </c>
      <c r="E56" s="48">
        <v>750</v>
      </c>
      <c r="F56" s="48">
        <v>1807</v>
      </c>
      <c r="G56" s="48">
        <v>658</v>
      </c>
      <c r="H56" s="48"/>
      <c r="I56" s="48"/>
      <c r="J56" s="48">
        <v>1807</v>
      </c>
      <c r="K56" s="48">
        <v>658</v>
      </c>
      <c r="L56" s="48">
        <v>577</v>
      </c>
      <c r="M56" s="48"/>
    </row>
    <row r="57" spans="1:13" ht="13.5" customHeight="1" x14ac:dyDescent="0.4">
      <c r="A57" s="33" t="s">
        <v>102</v>
      </c>
      <c r="B57" s="2"/>
      <c r="C57" s="48"/>
      <c r="D57" s="48"/>
      <c r="E57" s="46">
        <v>-28</v>
      </c>
      <c r="F57" s="46">
        <v>-595</v>
      </c>
      <c r="G57" s="46">
        <v>-205</v>
      </c>
      <c r="H57" s="48"/>
      <c r="I57" s="48"/>
      <c r="J57" s="46">
        <v>-561</v>
      </c>
      <c r="K57" s="46">
        <v>10</v>
      </c>
      <c r="L57" s="46">
        <v>-149</v>
      </c>
      <c r="M57" s="48"/>
    </row>
    <row r="58" spans="1:13" ht="13.5" customHeight="1" thickBot="1" x14ac:dyDescent="0.45">
      <c r="A58" s="114"/>
      <c r="B58" s="115"/>
      <c r="C58" s="116"/>
      <c r="D58" s="116"/>
      <c r="E58" s="116"/>
      <c r="F58" s="116"/>
      <c r="G58" s="116"/>
      <c r="H58" s="46"/>
      <c r="I58" s="46"/>
      <c r="J58" s="116"/>
      <c r="K58" s="116"/>
      <c r="L58" s="46"/>
      <c r="M58" s="46"/>
    </row>
    <row r="59" spans="1:13" ht="13.5" customHeight="1" thickBot="1" x14ac:dyDescent="0.45">
      <c r="A59" s="153" t="s">
        <v>145</v>
      </c>
      <c r="B59" s="122"/>
      <c r="C59" s="123">
        <f>SUM(C54:C58)</f>
        <v>355</v>
      </c>
      <c r="D59" s="123">
        <f>SUM(D54:D58)</f>
        <v>750</v>
      </c>
      <c r="E59" s="123">
        <f>SUM(E54:E58)</f>
        <v>1807</v>
      </c>
      <c r="F59" s="123">
        <f>SUM(F54:F58)</f>
        <v>658</v>
      </c>
      <c r="G59" s="123">
        <f>SUM(G54:G58)</f>
        <v>577</v>
      </c>
      <c r="H59" s="48"/>
      <c r="I59" s="48"/>
      <c r="J59" s="123">
        <f>SUM(J54:J58)</f>
        <v>223</v>
      </c>
      <c r="K59" s="123">
        <f>SUM(K54:K58)</f>
        <v>1515</v>
      </c>
      <c r="L59" s="123">
        <f>SUM(L54:L58)</f>
        <v>9180</v>
      </c>
    </row>
    <row r="60" spans="1:13" ht="13.5" customHeight="1" thickTop="1" x14ac:dyDescent="0.4">
      <c r="A60" s="5"/>
      <c r="B60" s="2"/>
      <c r="J60" s="3"/>
      <c r="K60" s="3"/>
      <c r="L60" s="3"/>
    </row>
    <row r="61" spans="1:13" ht="13.5" customHeight="1" x14ac:dyDescent="0.4">
      <c r="A61" s="5"/>
      <c r="B61" s="2"/>
      <c r="J61" s="3"/>
      <c r="K61" s="3"/>
      <c r="L61" s="3"/>
    </row>
    <row r="62" spans="1:13" ht="13.5" customHeight="1" x14ac:dyDescent="0.4">
      <c r="B62" s="2"/>
      <c r="J62" s="3"/>
      <c r="K62" s="3"/>
      <c r="L62" s="3"/>
    </row>
    <row r="63" spans="1:13" ht="13.5" customHeight="1" x14ac:dyDescent="0.4">
      <c r="B63" s="2"/>
      <c r="J63" s="3"/>
      <c r="K63" s="3"/>
      <c r="L63" s="3"/>
    </row>
    <row r="64" spans="1:13" ht="12" x14ac:dyDescent="0.4">
      <c r="A64" s="70"/>
      <c r="B64" s="2"/>
      <c r="J64" s="3"/>
      <c r="K64" s="3"/>
      <c r="L64" s="3"/>
    </row>
    <row r="65" spans="2:2" ht="13.5" customHeight="1" x14ac:dyDescent="0.4">
      <c r="B65" s="2"/>
    </row>
    <row r="66" spans="2:2" ht="13.5" customHeight="1" x14ac:dyDescent="0.4">
      <c r="B66" s="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K44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13" sqref="A13"/>
    </sheetView>
  </sheetViews>
  <sheetFormatPr defaultColWidth="9.46484375" defaultRowHeight="13.5" customHeight="1" x14ac:dyDescent="0.4"/>
  <cols>
    <col min="1" max="1" width="67.6640625" style="2" bestFit="1" customWidth="1"/>
    <col min="2" max="2" width="8.1328125" style="2" customWidth="1"/>
    <col min="3" max="3" width="15" style="2" bestFit="1" customWidth="1"/>
    <col min="4" max="4" width="14.46484375" style="2" customWidth="1"/>
    <col min="5" max="5" width="15.86328125" style="2" customWidth="1"/>
    <col min="6" max="6" width="16.46484375" style="67" customWidth="1"/>
    <col min="7" max="7" width="15.796875" style="2" customWidth="1"/>
    <col min="8" max="8" width="14.53125" style="67" customWidth="1"/>
    <col min="9" max="9" width="25.53125" style="2" customWidth="1"/>
    <col min="10" max="10" width="39.796875" style="2" customWidth="1"/>
    <col min="11" max="11" width="49.53125" style="2" customWidth="1"/>
    <col min="12" max="12" width="55.86328125" style="2" customWidth="1"/>
    <col min="13" max="16384" width="9.46484375" style="2"/>
  </cols>
  <sheetData>
    <row r="1" spans="1:11" ht="13.5" customHeight="1" x14ac:dyDescent="0.4">
      <c r="A1" s="72" t="s">
        <v>131</v>
      </c>
      <c r="K1" s="52"/>
    </row>
    <row r="2" spans="1:11" ht="13.5" customHeight="1" x14ac:dyDescent="0.4">
      <c r="A2" s="73" t="s">
        <v>27</v>
      </c>
      <c r="K2" s="52"/>
    </row>
    <row r="3" spans="1:11" ht="13.5" customHeight="1" x14ac:dyDescent="0.4">
      <c r="A3" s="53"/>
      <c r="K3" s="54"/>
    </row>
    <row r="4" spans="1:11" ht="13.5" customHeight="1" x14ac:dyDescent="0.4">
      <c r="A4" s="55"/>
      <c r="B4" s="56"/>
      <c r="C4" s="56"/>
      <c r="D4" s="56"/>
      <c r="E4" s="56"/>
      <c r="F4" s="22"/>
      <c r="G4" s="22"/>
      <c r="H4" s="22"/>
    </row>
    <row r="5" spans="1:11" ht="30" customHeight="1" x14ac:dyDescent="0.4">
      <c r="A5" s="57"/>
      <c r="B5" s="56"/>
      <c r="C5" s="56"/>
      <c r="D5" s="56"/>
      <c r="E5" s="56"/>
      <c r="F5" s="22"/>
      <c r="G5" s="22"/>
      <c r="H5" s="22"/>
    </row>
    <row r="6" spans="1:11" ht="12.75" customHeight="1" x14ac:dyDescent="0.4">
      <c r="A6" s="55"/>
      <c r="B6" s="161"/>
      <c r="C6" s="161" t="s">
        <v>48</v>
      </c>
      <c r="D6" s="161" t="s">
        <v>49</v>
      </c>
      <c r="E6" s="161" t="s">
        <v>50</v>
      </c>
      <c r="F6" s="161" t="s">
        <v>109</v>
      </c>
      <c r="G6" s="161" t="s">
        <v>52</v>
      </c>
      <c r="H6" s="161" t="s">
        <v>110</v>
      </c>
    </row>
    <row r="7" spans="1:11" ht="27.75" customHeight="1" x14ac:dyDescent="0.4">
      <c r="A7" s="58" t="s">
        <v>0</v>
      </c>
      <c r="B7" s="162"/>
      <c r="C7" s="162"/>
      <c r="D7" s="162" t="s">
        <v>1</v>
      </c>
      <c r="E7" s="162" t="s">
        <v>2</v>
      </c>
      <c r="F7" s="162"/>
      <c r="G7" s="162"/>
      <c r="H7" s="162"/>
    </row>
    <row r="8" spans="1:11" ht="13.5" customHeight="1" thickBot="1" x14ac:dyDescent="0.45">
      <c r="A8" s="130" t="s">
        <v>111</v>
      </c>
      <c r="B8" s="131"/>
      <c r="C8" s="132">
        <v>200</v>
      </c>
      <c r="D8" s="132">
        <v>0</v>
      </c>
      <c r="E8" s="132">
        <v>24098</v>
      </c>
      <c r="F8" s="132">
        <f>C8+E8+D8</f>
        <v>24298</v>
      </c>
      <c r="G8" s="132">
        <v>9</v>
      </c>
      <c r="H8" s="132">
        <f t="shared" ref="H8:H19" si="0">F8+G8</f>
        <v>24307</v>
      </c>
      <c r="I8" s="13"/>
      <c r="K8" s="22"/>
    </row>
    <row r="9" spans="1:11" ht="13.5" customHeight="1" thickTop="1" x14ac:dyDescent="0.4">
      <c r="A9" s="44"/>
      <c r="B9" s="13"/>
      <c r="C9" s="68"/>
      <c r="D9" s="68"/>
      <c r="E9" s="68"/>
      <c r="F9" s="68"/>
      <c r="G9" s="68"/>
      <c r="H9" s="68"/>
      <c r="I9" s="13"/>
      <c r="K9" s="22"/>
    </row>
    <row r="10" spans="1:11" ht="13.25" customHeight="1" x14ac:dyDescent="0.4">
      <c r="A10" s="76" t="s">
        <v>112</v>
      </c>
      <c r="B10" s="82"/>
      <c r="C10" s="111">
        <v>0</v>
      </c>
      <c r="D10" s="111">
        <v>0</v>
      </c>
      <c r="E10" s="111">
        <v>8207</v>
      </c>
      <c r="F10" s="111">
        <f t="shared" ref="F10:F19" si="1">C10+D10+E10</f>
        <v>8207</v>
      </c>
      <c r="G10" s="111">
        <v>7</v>
      </c>
      <c r="H10" s="120">
        <f t="shared" si="0"/>
        <v>8214</v>
      </c>
      <c r="K10" s="1"/>
    </row>
    <row r="11" spans="1:11" ht="13.5" customHeight="1" x14ac:dyDescent="0.4">
      <c r="A11" s="89" t="s">
        <v>113</v>
      </c>
      <c r="B11" s="82"/>
      <c r="C11" s="120">
        <f>C10</f>
        <v>0</v>
      </c>
      <c r="D11" s="120">
        <f>D10</f>
        <v>0</v>
      </c>
      <c r="E11" s="120">
        <f>E10</f>
        <v>8207</v>
      </c>
      <c r="F11" s="120">
        <f t="shared" si="1"/>
        <v>8207</v>
      </c>
      <c r="G11" s="120">
        <f>G10</f>
        <v>7</v>
      </c>
      <c r="H11" s="120">
        <f t="shared" si="0"/>
        <v>8214</v>
      </c>
      <c r="I11" s="13"/>
      <c r="K11" s="1"/>
    </row>
    <row r="12" spans="1:11" ht="13.5" customHeight="1" x14ac:dyDescent="0.4">
      <c r="A12" s="1" t="s">
        <v>114</v>
      </c>
      <c r="B12" s="13"/>
      <c r="C12" s="50">
        <v>0</v>
      </c>
      <c r="D12" s="50">
        <v>0</v>
      </c>
      <c r="E12" s="50">
        <v>-4079</v>
      </c>
      <c r="F12" s="50">
        <f t="shared" si="1"/>
        <v>-4079</v>
      </c>
      <c r="G12" s="50">
        <v>0</v>
      </c>
      <c r="H12" s="69">
        <f t="shared" si="0"/>
        <v>-4079</v>
      </c>
      <c r="I12" s="13"/>
      <c r="K12" s="1"/>
    </row>
    <row r="13" spans="1:11" ht="12" x14ac:dyDescent="0.4">
      <c r="A13" s="1" t="s">
        <v>143</v>
      </c>
      <c r="B13" s="17"/>
      <c r="C13" s="46">
        <v>0</v>
      </c>
      <c r="D13" s="46">
        <v>0</v>
      </c>
      <c r="E13" s="46">
        <v>-510</v>
      </c>
      <c r="F13" s="46">
        <f t="shared" si="1"/>
        <v>-510</v>
      </c>
      <c r="G13" s="46">
        <v>0</v>
      </c>
      <c r="H13" s="48">
        <f t="shared" si="0"/>
        <v>-510</v>
      </c>
      <c r="K13" s="1"/>
    </row>
    <row r="14" spans="1:11" ht="13.5" customHeight="1" x14ac:dyDescent="0.4">
      <c r="A14" s="110" t="s">
        <v>115</v>
      </c>
      <c r="B14" s="133"/>
      <c r="C14" s="111">
        <v>0</v>
      </c>
      <c r="D14" s="111">
        <v>1403</v>
      </c>
      <c r="E14" s="111">
        <v>-3700</v>
      </c>
      <c r="F14" s="111">
        <f t="shared" si="1"/>
        <v>-2297</v>
      </c>
      <c r="G14" s="111">
        <v>0</v>
      </c>
      <c r="H14" s="120">
        <f t="shared" si="0"/>
        <v>-2297</v>
      </c>
      <c r="K14" s="1"/>
    </row>
    <row r="15" spans="1:11" ht="13.5" customHeight="1" thickBot="1" x14ac:dyDescent="0.45">
      <c r="A15" s="134" t="s">
        <v>116</v>
      </c>
      <c r="B15" s="127"/>
      <c r="C15" s="128">
        <f>C8+C10+SUM(C12:C14)</f>
        <v>200</v>
      </c>
      <c r="D15" s="128">
        <f>D8+D10+SUM(D12:D14)</f>
        <v>1403</v>
      </c>
      <c r="E15" s="128">
        <f>E8+E10+SUM(E12:E14)</f>
        <v>24016</v>
      </c>
      <c r="F15" s="128">
        <f t="shared" si="1"/>
        <v>25619</v>
      </c>
      <c r="G15" s="128">
        <f>G8+G11</f>
        <v>16</v>
      </c>
      <c r="H15" s="128">
        <f t="shared" si="0"/>
        <v>25635</v>
      </c>
      <c r="K15" s="22"/>
    </row>
    <row r="16" spans="1:11" ht="13.5" customHeight="1" thickTop="1" x14ac:dyDescent="0.4">
      <c r="A16" s="155"/>
      <c r="B16" s="13"/>
      <c r="C16" s="68"/>
      <c r="D16" s="68"/>
      <c r="E16" s="68"/>
      <c r="F16" s="68"/>
      <c r="G16" s="68"/>
      <c r="H16" s="68"/>
      <c r="K16" s="22"/>
    </row>
    <row r="17" spans="1:11" ht="12" x14ac:dyDescent="0.4">
      <c r="A17" s="1" t="s">
        <v>112</v>
      </c>
      <c r="B17" s="13"/>
      <c r="C17" s="46">
        <v>0</v>
      </c>
      <c r="D17" s="46">
        <v>0</v>
      </c>
      <c r="E17" s="46">
        <v>15126</v>
      </c>
      <c r="F17" s="48">
        <f t="shared" si="1"/>
        <v>15126</v>
      </c>
      <c r="G17" s="46">
        <v>11</v>
      </c>
      <c r="H17" s="48">
        <f t="shared" si="0"/>
        <v>15137</v>
      </c>
      <c r="K17" s="1"/>
    </row>
    <row r="18" spans="1:11" ht="12" x14ac:dyDescent="0.4">
      <c r="A18" s="76" t="s">
        <v>25</v>
      </c>
      <c r="B18" s="82"/>
      <c r="C18" s="111">
        <v>0</v>
      </c>
      <c r="D18" s="111">
        <v>0</v>
      </c>
      <c r="E18" s="111">
        <v>-34</v>
      </c>
      <c r="F18" s="120">
        <f t="shared" si="1"/>
        <v>-34</v>
      </c>
      <c r="G18" s="111">
        <v>0</v>
      </c>
      <c r="H18" s="120">
        <f t="shared" si="0"/>
        <v>-34</v>
      </c>
      <c r="K18" s="1"/>
    </row>
    <row r="19" spans="1:11" ht="13.5" customHeight="1" x14ac:dyDescent="0.4">
      <c r="A19" s="79" t="s">
        <v>113</v>
      </c>
      <c r="B19" s="152"/>
      <c r="C19" s="81">
        <v>0</v>
      </c>
      <c r="D19" s="81">
        <v>0</v>
      </c>
      <c r="E19" s="81">
        <f>E17+E18</f>
        <v>15092</v>
      </c>
      <c r="F19" s="81">
        <f t="shared" si="1"/>
        <v>15092</v>
      </c>
      <c r="G19" s="81">
        <f>G17+G18</f>
        <v>11</v>
      </c>
      <c r="H19" s="81">
        <f t="shared" si="0"/>
        <v>15103</v>
      </c>
      <c r="I19" s="13"/>
      <c r="K19" s="1"/>
    </row>
    <row r="20" spans="1:11" ht="12" x14ac:dyDescent="0.4">
      <c r="A20" s="1" t="s">
        <v>114</v>
      </c>
      <c r="B20" s="13"/>
      <c r="C20" s="50">
        <v>0</v>
      </c>
      <c r="D20" s="50">
        <v>0</v>
      </c>
      <c r="E20" s="50">
        <v>-2499</v>
      </c>
      <c r="F20" s="48">
        <f t="shared" ref="F20:F21" si="2">C20+D20+E20</f>
        <v>-2499</v>
      </c>
      <c r="G20" s="50">
        <v>0</v>
      </c>
      <c r="H20" s="48">
        <f t="shared" ref="H20:H21" si="3">F20+G20</f>
        <v>-2499</v>
      </c>
      <c r="I20" s="13"/>
      <c r="K20" s="1"/>
    </row>
    <row r="21" spans="1:11" ht="12" x14ac:dyDescent="0.4">
      <c r="A21" s="76" t="s">
        <v>143</v>
      </c>
      <c r="B21" s="77"/>
      <c r="C21" s="111">
        <v>0</v>
      </c>
      <c r="D21" s="111">
        <v>0</v>
      </c>
      <c r="E21" s="111">
        <v>-36</v>
      </c>
      <c r="F21" s="120">
        <f t="shared" si="2"/>
        <v>-36</v>
      </c>
      <c r="G21" s="111">
        <v>0</v>
      </c>
      <c r="H21" s="48">
        <f t="shared" si="3"/>
        <v>-36</v>
      </c>
      <c r="K21" s="1"/>
    </row>
    <row r="22" spans="1:11" ht="13.5" customHeight="1" thickBot="1" x14ac:dyDescent="0.45">
      <c r="A22" s="134" t="s">
        <v>117</v>
      </c>
      <c r="B22" s="127"/>
      <c r="C22" s="128">
        <f>C15+C19+C20+C21</f>
        <v>200</v>
      </c>
      <c r="D22" s="128">
        <f>D15+D19+D20+D21</f>
        <v>1403</v>
      </c>
      <c r="E22" s="128">
        <f>E15+E19+E20+E21</f>
        <v>36573</v>
      </c>
      <c r="F22" s="135">
        <f>C22+D22+E22</f>
        <v>38176</v>
      </c>
      <c r="G22" s="128">
        <f>G15+G19</f>
        <v>27</v>
      </c>
      <c r="H22" s="128">
        <f>F22+G22</f>
        <v>38203</v>
      </c>
      <c r="I22" s="66"/>
      <c r="K22" s="22"/>
    </row>
    <row r="23" spans="1:11" ht="13.5" customHeight="1" thickTop="1" x14ac:dyDescent="0.4">
      <c r="A23" s="44"/>
      <c r="B23" s="13"/>
      <c r="C23" s="68"/>
      <c r="D23" s="68"/>
      <c r="E23" s="68"/>
      <c r="F23" s="48"/>
      <c r="G23" s="68"/>
      <c r="H23" s="68"/>
      <c r="I23" s="66"/>
      <c r="K23" s="22"/>
    </row>
    <row r="24" spans="1:11" ht="13.5" customHeight="1" x14ac:dyDescent="0.4">
      <c r="A24" s="1" t="s">
        <v>112</v>
      </c>
      <c r="B24" s="13"/>
      <c r="C24" s="46">
        <v>0</v>
      </c>
      <c r="D24" s="46">
        <v>0</v>
      </c>
      <c r="E24" s="46">
        <v>12536</v>
      </c>
      <c r="F24" s="48">
        <f t="shared" ref="F24:F43" si="4">SUM(C24:E24)</f>
        <v>12536</v>
      </c>
      <c r="G24" s="46">
        <v>12</v>
      </c>
      <c r="H24" s="48">
        <f>F24+G24</f>
        <v>12548</v>
      </c>
      <c r="I24" s="66"/>
      <c r="K24" s="1"/>
    </row>
    <row r="25" spans="1:11" ht="13.5" customHeight="1" x14ac:dyDescent="0.4">
      <c r="A25" s="76" t="s">
        <v>25</v>
      </c>
      <c r="B25" s="82"/>
      <c r="C25" s="111">
        <v>0</v>
      </c>
      <c r="D25" s="111">
        <v>0</v>
      </c>
      <c r="E25" s="111">
        <v>-2</v>
      </c>
      <c r="F25" s="120">
        <f t="shared" si="4"/>
        <v>-2</v>
      </c>
      <c r="G25" s="111">
        <v>0</v>
      </c>
      <c r="H25" s="120">
        <f t="shared" ref="H25:H30" si="5">F25+G25</f>
        <v>-2</v>
      </c>
      <c r="I25" s="66"/>
      <c r="K25" s="1"/>
    </row>
    <row r="26" spans="1:11" ht="13.5" customHeight="1" x14ac:dyDescent="0.4">
      <c r="A26" s="79" t="s">
        <v>113</v>
      </c>
      <c r="B26" s="80"/>
      <c r="C26" s="81">
        <f>C24+C25</f>
        <v>0</v>
      </c>
      <c r="D26" s="81">
        <f t="shared" ref="D26:E26" si="6">D24+D25</f>
        <v>0</v>
      </c>
      <c r="E26" s="81">
        <f t="shared" si="6"/>
        <v>12534</v>
      </c>
      <c r="F26" s="81">
        <f t="shared" si="4"/>
        <v>12534</v>
      </c>
      <c r="G26" s="81">
        <f>G24+G25</f>
        <v>12</v>
      </c>
      <c r="H26" s="81">
        <f t="shared" si="5"/>
        <v>12546</v>
      </c>
      <c r="I26" s="66"/>
      <c r="K26" s="1"/>
    </row>
    <row r="27" spans="1:11" ht="12" x14ac:dyDescent="0.4">
      <c r="A27" s="1" t="s">
        <v>114</v>
      </c>
      <c r="B27" s="59"/>
      <c r="C27" s="50">
        <v>0</v>
      </c>
      <c r="D27" s="50">
        <v>0</v>
      </c>
      <c r="E27" s="46">
        <v>-2259</v>
      </c>
      <c r="F27" s="68">
        <f t="shared" si="4"/>
        <v>-2259</v>
      </c>
      <c r="G27" s="50">
        <v>0</v>
      </c>
      <c r="H27" s="48">
        <f t="shared" si="5"/>
        <v>-2259</v>
      </c>
      <c r="I27" s="66"/>
      <c r="K27" s="1"/>
    </row>
    <row r="28" spans="1:11" ht="12" x14ac:dyDescent="0.4">
      <c r="A28" s="1" t="s">
        <v>143</v>
      </c>
      <c r="B28" s="59"/>
      <c r="C28" s="50">
        <v>0</v>
      </c>
      <c r="D28" s="50">
        <v>0</v>
      </c>
      <c r="E28" s="46">
        <v>396</v>
      </c>
      <c r="F28" s="68">
        <f t="shared" si="4"/>
        <v>396</v>
      </c>
      <c r="G28" s="50">
        <v>0</v>
      </c>
      <c r="H28" s="48">
        <f t="shared" si="5"/>
        <v>396</v>
      </c>
      <c r="I28" s="66"/>
      <c r="K28" s="1"/>
    </row>
    <row r="29" spans="1:11" ht="12" x14ac:dyDescent="0.4">
      <c r="A29" s="110" t="s">
        <v>115</v>
      </c>
      <c r="B29" s="133"/>
      <c r="C29" s="136">
        <v>0</v>
      </c>
      <c r="D29" s="136">
        <v>0</v>
      </c>
      <c r="E29" s="111">
        <v>-5003</v>
      </c>
      <c r="F29" s="84">
        <f t="shared" si="4"/>
        <v>-5003</v>
      </c>
      <c r="G29" s="136">
        <v>0</v>
      </c>
      <c r="H29" s="120">
        <f t="shared" si="5"/>
        <v>-5003</v>
      </c>
      <c r="I29" s="66"/>
      <c r="K29" s="1"/>
    </row>
    <row r="30" spans="1:11" ht="13.5" customHeight="1" thickBot="1" x14ac:dyDescent="0.45">
      <c r="A30" s="134" t="s">
        <v>118</v>
      </c>
      <c r="B30" s="127"/>
      <c r="C30" s="128">
        <f>C22+C26</f>
        <v>200</v>
      </c>
      <c r="D30" s="128">
        <f>D22+D26</f>
        <v>1403</v>
      </c>
      <c r="E30" s="128">
        <f>E22+E26+SUM(E27:E29)</f>
        <v>42241</v>
      </c>
      <c r="F30" s="128">
        <f t="shared" si="4"/>
        <v>43844</v>
      </c>
      <c r="G30" s="128">
        <f>G22+G26+SUM(G27:G29)</f>
        <v>39</v>
      </c>
      <c r="H30" s="128">
        <f t="shared" si="5"/>
        <v>43883</v>
      </c>
      <c r="I30" s="66"/>
      <c r="K30" s="22"/>
    </row>
    <row r="31" spans="1:11" ht="13.5" customHeight="1" thickTop="1" x14ac:dyDescent="0.4">
      <c r="A31" s="44"/>
      <c r="B31" s="13"/>
      <c r="C31" s="68"/>
      <c r="D31" s="68"/>
      <c r="E31" s="68"/>
      <c r="F31" s="68"/>
      <c r="G31" s="68"/>
      <c r="H31" s="68"/>
      <c r="I31" s="66"/>
      <c r="K31" s="22"/>
    </row>
    <row r="32" spans="1:11" ht="12" x14ac:dyDescent="0.4">
      <c r="A32" s="1" t="s">
        <v>119</v>
      </c>
      <c r="B32" s="13"/>
      <c r="C32" s="46">
        <v>0</v>
      </c>
      <c r="D32" s="46">
        <v>0</v>
      </c>
      <c r="E32" s="46">
        <v>-20054</v>
      </c>
      <c r="F32" s="48">
        <f t="shared" si="4"/>
        <v>-20054</v>
      </c>
      <c r="G32" s="46">
        <v>4</v>
      </c>
      <c r="H32" s="48">
        <f>F32+G32</f>
        <v>-20050</v>
      </c>
      <c r="I32" s="66"/>
      <c r="K32" s="1"/>
    </row>
    <row r="33" spans="1:11" ht="13.5" customHeight="1" x14ac:dyDescent="0.4">
      <c r="A33" s="79" t="s">
        <v>113</v>
      </c>
      <c r="B33" s="80"/>
      <c r="C33" s="81">
        <f>C32</f>
        <v>0</v>
      </c>
      <c r="D33" s="81">
        <f>D32</f>
        <v>0</v>
      </c>
      <c r="E33" s="81">
        <f>E32</f>
        <v>-20054</v>
      </c>
      <c r="F33" s="81">
        <f t="shared" si="4"/>
        <v>-20054</v>
      </c>
      <c r="G33" s="81">
        <f>G32</f>
        <v>4</v>
      </c>
      <c r="H33" s="81">
        <f t="shared" ref="H33:H36" si="7">F33+G33</f>
        <v>-20050</v>
      </c>
      <c r="I33" s="66"/>
      <c r="K33" s="1"/>
    </row>
    <row r="34" spans="1:11" ht="12" x14ac:dyDescent="0.4">
      <c r="A34" s="1" t="s">
        <v>142</v>
      </c>
      <c r="B34" s="59"/>
      <c r="C34" s="50">
        <v>0</v>
      </c>
      <c r="D34" s="50">
        <v>0</v>
      </c>
      <c r="E34" s="46">
        <v>-1091</v>
      </c>
      <c r="F34" s="68">
        <f t="shared" si="4"/>
        <v>-1091</v>
      </c>
      <c r="G34" s="50">
        <v>0</v>
      </c>
      <c r="H34" s="48">
        <f t="shared" si="7"/>
        <v>-1091</v>
      </c>
      <c r="I34" s="66"/>
      <c r="K34" s="1"/>
    </row>
    <row r="35" spans="1:11" ht="12" x14ac:dyDescent="0.4">
      <c r="A35" s="110" t="s">
        <v>120</v>
      </c>
      <c r="B35" s="133"/>
      <c r="C35" s="136">
        <v>0</v>
      </c>
      <c r="D35" s="136">
        <v>0</v>
      </c>
      <c r="E35" s="111">
        <v>2801</v>
      </c>
      <c r="F35" s="84">
        <f t="shared" si="4"/>
        <v>2801</v>
      </c>
      <c r="G35" s="136">
        <v>0</v>
      </c>
      <c r="H35" s="120">
        <f t="shared" si="7"/>
        <v>2801</v>
      </c>
      <c r="I35" s="66"/>
    </row>
    <row r="36" spans="1:11" ht="13.25" customHeight="1" thickBot="1" x14ac:dyDescent="0.45">
      <c r="A36" s="134" t="s">
        <v>121</v>
      </c>
      <c r="B36" s="127"/>
      <c r="C36" s="128">
        <f>C30+C33</f>
        <v>200</v>
      </c>
      <c r="D36" s="128">
        <f>D30+D33</f>
        <v>1403</v>
      </c>
      <c r="E36" s="128">
        <f>E30+E33+SUM(E34:E35)</f>
        <v>23897</v>
      </c>
      <c r="F36" s="128">
        <f t="shared" si="4"/>
        <v>25500</v>
      </c>
      <c r="G36" s="128">
        <f>G30+G33+SUM(G34:G35)</f>
        <v>43</v>
      </c>
      <c r="H36" s="128">
        <f t="shared" si="7"/>
        <v>25543</v>
      </c>
      <c r="I36" s="66"/>
    </row>
    <row r="37" spans="1:11" ht="13.5" customHeight="1" thickTop="1" x14ac:dyDescent="0.4">
      <c r="A37" s="44"/>
      <c r="B37" s="13"/>
      <c r="C37" s="68"/>
      <c r="D37" s="68"/>
      <c r="E37" s="68"/>
      <c r="F37" s="68"/>
      <c r="G37" s="68"/>
      <c r="H37" s="68"/>
      <c r="I37" s="66"/>
    </row>
    <row r="38" spans="1:11" ht="12" x14ac:dyDescent="0.4">
      <c r="A38" s="1" t="s">
        <v>112</v>
      </c>
      <c r="B38" s="13"/>
      <c r="C38" s="46">
        <v>0</v>
      </c>
      <c r="D38" s="46">
        <v>0</v>
      </c>
      <c r="E38" s="46">
        <v>683</v>
      </c>
      <c r="F38" s="48">
        <f t="shared" si="4"/>
        <v>683</v>
      </c>
      <c r="G38" s="46">
        <v>4</v>
      </c>
      <c r="H38" s="48">
        <f>F38+G38</f>
        <v>687</v>
      </c>
      <c r="I38" s="66"/>
    </row>
    <row r="39" spans="1:11" ht="13.5" customHeight="1" x14ac:dyDescent="0.4">
      <c r="A39" s="79" t="s">
        <v>113</v>
      </c>
      <c r="B39" s="80"/>
      <c r="C39" s="81">
        <f>C38</f>
        <v>0</v>
      </c>
      <c r="D39" s="81">
        <f>D38</f>
        <v>0</v>
      </c>
      <c r="E39" s="81">
        <f>E38</f>
        <v>683</v>
      </c>
      <c r="F39" s="81">
        <f t="shared" si="4"/>
        <v>683</v>
      </c>
      <c r="G39" s="81">
        <f>G38</f>
        <v>4</v>
      </c>
      <c r="H39" s="81">
        <f t="shared" ref="H39:H43" si="8">F39+G39</f>
        <v>687</v>
      </c>
    </row>
    <row r="40" spans="1:11" ht="12" x14ac:dyDescent="0.4">
      <c r="A40" s="157" t="s">
        <v>156</v>
      </c>
      <c r="B40" s="59"/>
      <c r="C40" s="50">
        <v>13</v>
      </c>
      <c r="D40" s="50">
        <v>6987</v>
      </c>
      <c r="E40" s="46">
        <v>0</v>
      </c>
      <c r="F40" s="68">
        <f t="shared" si="4"/>
        <v>7000</v>
      </c>
      <c r="G40" s="50">
        <v>0</v>
      </c>
      <c r="H40" s="48">
        <f t="shared" si="8"/>
        <v>7000</v>
      </c>
    </row>
    <row r="41" spans="1:11" ht="12" x14ac:dyDescent="0.4">
      <c r="A41" s="1" t="s">
        <v>141</v>
      </c>
      <c r="B41" s="59"/>
      <c r="C41" s="50">
        <v>0</v>
      </c>
      <c r="D41" s="50">
        <v>-302</v>
      </c>
      <c r="E41" s="46">
        <v>0</v>
      </c>
      <c r="F41" s="68">
        <f t="shared" si="4"/>
        <v>-302</v>
      </c>
      <c r="G41" s="50">
        <v>0</v>
      </c>
      <c r="H41" s="48">
        <f t="shared" si="8"/>
        <v>-302</v>
      </c>
    </row>
    <row r="42" spans="1:11" ht="12" x14ac:dyDescent="0.4">
      <c r="A42" s="1" t="s">
        <v>142</v>
      </c>
      <c r="B42" s="133"/>
      <c r="C42" s="136">
        <v>0</v>
      </c>
      <c r="D42" s="136">
        <v>0</v>
      </c>
      <c r="E42" s="111">
        <v>-338</v>
      </c>
      <c r="F42" s="84">
        <f t="shared" si="4"/>
        <v>-338</v>
      </c>
      <c r="G42" s="136">
        <v>0</v>
      </c>
      <c r="H42" s="120">
        <f t="shared" si="8"/>
        <v>-338</v>
      </c>
    </row>
    <row r="43" spans="1:11" ht="13.5" customHeight="1" thickBot="1" x14ac:dyDescent="0.45">
      <c r="A43" s="134" t="s">
        <v>122</v>
      </c>
      <c r="B43" s="127"/>
      <c r="C43" s="128">
        <f>C36+SUM(C40:C42)</f>
        <v>213</v>
      </c>
      <c r="D43" s="128">
        <f>D36+SUM(D40:D42)</f>
        <v>8088</v>
      </c>
      <c r="E43" s="128">
        <f>E36+E39+SUM(E40:E42)</f>
        <v>24242</v>
      </c>
      <c r="F43" s="128">
        <f t="shared" si="4"/>
        <v>32543</v>
      </c>
      <c r="G43" s="128">
        <f>G36+G39+SUM(G40:G42)</f>
        <v>47</v>
      </c>
      <c r="H43" s="128">
        <f t="shared" si="8"/>
        <v>32590</v>
      </c>
    </row>
    <row r="44" spans="1:11" ht="13.5" customHeight="1" thickTop="1" x14ac:dyDescent="0.4"/>
  </sheetData>
  <mergeCells count="7">
    <mergeCell ref="H6:H7"/>
    <mergeCell ref="B6:B7"/>
    <mergeCell ref="D6:D7"/>
    <mergeCell ref="E6:E7"/>
    <mergeCell ref="F6:F7"/>
    <mergeCell ref="G6:G7"/>
    <mergeCell ref="C6:C7"/>
  </mergeCells>
  <pageMargins left="0.7" right="0.7" top="0.75" bottom="0.75" header="0.3" footer="0.3"/>
  <pageSetup paperSize="9" orientation="portrait" r:id="rId1"/>
  <ignoredErrors>
    <ignoredError sqref="H12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Title</vt:lpstr>
      <vt:lpstr>Ключевые метрики</vt:lpstr>
      <vt:lpstr>ОФП</vt:lpstr>
      <vt:lpstr>ОПУ</vt:lpstr>
      <vt:lpstr>ОДДС</vt:lpstr>
      <vt:lpstr>ОИК</vt:lpstr>
      <vt:lpstr>Title!Область_печати</vt:lpstr>
    </vt:vector>
  </TitlesOfParts>
  <Company>Segezha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Яковлев Дмитрий Александрович</dc:creator>
  <cp:lastModifiedBy>Дмитрий Яковлев</cp:lastModifiedBy>
  <cp:lastPrinted>2025-02-14T13:47:24Z</cp:lastPrinted>
  <dcterms:created xsi:type="dcterms:W3CDTF">2021-07-06T09:36:15Z</dcterms:created>
  <dcterms:modified xsi:type="dcterms:W3CDTF">2025-02-26T10:13:40Z</dcterms:modified>
</cp:coreProperties>
</file>